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elkin.ramirez\Downloads\"/>
    </mc:Choice>
  </mc:AlternateContent>
  <bookViews>
    <workbookView xWindow="0" yWindow="0" windowWidth="28800" windowHeight="11925"/>
  </bookViews>
  <sheets>
    <sheet name="IV Trimestre 2024" sheetId="1" r:id="rId1"/>
  </sheets>
  <definedNames>
    <definedName name="_xlnm._FilterDatabase" localSheetId="0" hidden="1">'IV Trimestre 2024'!$A$3:$M$27</definedName>
    <definedName name="_xlnm.Print_Titles" localSheetId="0">'IV Trimestre 2024'!$3:$3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04" i="1" l="1"/>
  <c r="J104" i="1"/>
  <c r="J94" i="1"/>
  <c r="L79" i="1"/>
  <c r="L76" i="1"/>
  <c r="J76" i="1"/>
  <c r="J73" i="1"/>
  <c r="J72" i="1"/>
  <c r="J71" i="1"/>
  <c r="L68" i="1"/>
  <c r="J68" i="1"/>
</calcChain>
</file>

<file path=xl/sharedStrings.xml><?xml version="1.0" encoding="utf-8"?>
<sst xmlns="http://schemas.openxmlformats.org/spreadsheetml/2006/main" count="662" uniqueCount="343">
  <si>
    <t>CAAF</t>
  </si>
  <si>
    <t xml:space="preserve">ENTIDAD </t>
  </si>
  <si>
    <t>CODIGO  CONTRATO</t>
  </si>
  <si>
    <t>OBJETO DEL CONTRATO</t>
  </si>
  <si>
    <t>FECHA DE SUSCRIPCION</t>
  </si>
  <si>
    <t>FECHA DE INICIO</t>
  </si>
  <si>
    <t>VALOR CONTRATO     $</t>
  </si>
  <si>
    <t>OBSERVACIONES</t>
  </si>
  <si>
    <t>PLAZO ESTIMADO (Días)</t>
  </si>
  <si>
    <t>Movilidad y Servicios de Transporte Público</t>
  </si>
  <si>
    <t>Empresa de Transporte Masivo del Valle de Aburrá Limitada</t>
  </si>
  <si>
    <t>007060EC-24</t>
  </si>
  <si>
    <t>1095</t>
  </si>
  <si>
    <t>007060DC-24</t>
  </si>
  <si>
    <t>007060CC-24</t>
  </si>
  <si>
    <t>007060BC-24</t>
  </si>
  <si>
    <t>007060C-24</t>
  </si>
  <si>
    <t>007126C-24</t>
  </si>
  <si>
    <t>007057C-24</t>
  </si>
  <si>
    <t>410</t>
  </si>
  <si>
    <t>007092C-24</t>
  </si>
  <si>
    <t>18/1172024</t>
  </si>
  <si>
    <t>Contrato N° 31 de 2023</t>
  </si>
  <si>
    <t>210 DÍAS</t>
  </si>
  <si>
    <t>Contrato N° 32 de 2023</t>
  </si>
  <si>
    <t>365 DÍAS</t>
  </si>
  <si>
    <t>330 DÍAS</t>
  </si>
  <si>
    <t>MC-07-2024</t>
  </si>
  <si>
    <t>SERVICIO DE MANTENIMIENTO PREVENTIVO Y CORRECTIVO CON SUMINISTRO DE PERSONAL, MATERIALES Y REPUESTOS PARA LOS SISTEMAS DE AIRE ACONDICIONADO DE LAS OFICINAS DEL ESTABLECIMIENTO PÚBLICO AEROPUERTO OLAYA HERRERA</t>
  </si>
  <si>
    <t>13 de agosto de 2024</t>
  </si>
  <si>
    <t>SEIS MILLONES SETECIENTOS MIL PESOS ($6.700.000) MLCTE SIN IVA</t>
  </si>
  <si>
    <t>LA EJECUCIÓN DEL PRESENTE PROCESO CONTRACTUAL SE EFECTUARÁ A PARTIR DE LA SUSCRIPCIÓN DEL ACTA DE INICIO, Y LOS TRES MANTENIMIENTOS SE DEBEN REALIZAR ENTRE DICHA FECHA Y EL 31 DE DICIEMBRE DE 2024</t>
  </si>
  <si>
    <t>047-2024</t>
  </si>
  <si>
    <t>MANTENIMIENTO PREVENTIVO, PREDICTIVO Y CORRECTIVO DE LOS SISTEMAS DE DISTRIBUCIÓN, GENERACIÓN Y RESPALDO DE ENERGÍA QUE FORMAN PARTE DE LA OPERACIÓN DE TERMINALES DE TRANSPORTE DE MEDELLÍN S.A. Y LOS PROYECTOS DE CIUDAD ADMINISTRADOS POR LA ENTIDAD</t>
  </si>
  <si>
    <t>Diez (10) meses sin superar el 31 de diciembre del 2024.</t>
  </si>
  <si>
    <t>043-2024</t>
  </si>
  <si>
    <t>MANTENIMIENTO PREVENTIVO Y CORRECTIVO DE LOS SISTEMAS Y EQUIPOS DE AIRE ACONDICIONADO DE TERMINALES DE TRANSPORTE MEDELLÍN Y LOS PROYECTOS DE CIUDAD ADMINISTRADOS POR LA ENTIDAD</t>
  </si>
  <si>
    <t>Diez (10) meses, sin superar el 31 de diciembre del 2024.</t>
  </si>
  <si>
    <t>054-2024</t>
  </si>
  <si>
    <t>OBRAS DE MANTENIMIENTO DE SILVICULTURA PARA LOS PROYECTOS DE CIUDAD QUE ADMINISTRA LA ENTIDAD</t>
  </si>
  <si>
    <t>Nueve (9) meses y quince (15) dias, sin superar el 31 de diciembre del 2024.</t>
  </si>
  <si>
    <t>075-2024</t>
  </si>
  <si>
    <t>MANTENIMIENTO, SUMINISTRO E INSTALACIÓN DE ELEMENTOS DE CARPINTERÍA METÁLICA EN ÁREAS DE TERMINALES DE TRANSPORTE DE MEDELLIN S.A. Y DE LOS PROYECTOS DE CIUDAD QUE ADMINISTRA LA ENTIDAD</t>
  </si>
  <si>
    <t>Siete (7) meses y 15 días calendario sin superar el 31 de diciembre del 2024</t>
  </si>
  <si>
    <t>103-2024</t>
  </si>
  <si>
    <t>OBRAS CIVILES PARA MANTENIMIENTO DE PAVIMENTOS, CUBIERTAS Y DEMÁS ELEMENTOS DE LA INFRAESTRUCTURA FÍSICA DE TERMINALES DE TRANSPORTE DE MEDELLÍN S.A Y LOS PROYECTOS DE CIUDAD QUE ADMINISTRA LA ENTIDAD</t>
  </si>
  <si>
    <t>3 MESES Y QUINCE DÍAS A PARTIR DEL ACTA DE INICIO, SIN SUPERAR EL 31/12/2024</t>
  </si>
  <si>
    <t>108-2024</t>
  </si>
  <si>
    <t>OBRAS CIVILES PARA ACCESIBILIDAD Y MANTENIMIENTO DE DIFERENTES COMPONENTES DE LA INFRAESTRUCTURA FÍSICA DE TERMINALES DE TRANSPORTE DE MEDELLÍN S.A Y LOS PROYECTOS DE CIUDAD QUE ADMINISTRA LA ENTIDAD.</t>
  </si>
  <si>
    <t>112-2024</t>
  </si>
  <si>
    <t>OBRAS CIVILES DE MANTENIMIENTO DE INFRAESTRUCTURA FISICA Y LOCATIVA EN GENERAL, DEL PROYECTO ESCALERAS ELECTRICAS DE LA COMUNA 13 DEL MUNICIPIO DE MEDELLIN Y DEMAS PROYECTOS DE CIUDAD QUE ADMINISTRA LA ENTIDAD.</t>
  </si>
  <si>
    <t>Tres (3) meses a partir de la suscripción del acta de inicio, sin superar el 31 de diciembre de 2024</t>
  </si>
  <si>
    <t>114-2024</t>
  </si>
  <si>
    <t>SUMINISTRO, INSTALACIÓN Y PUESTA EN MARCHA DE SISTEMA DE AIRES ACONDICIONADOS PARA AREAS DE PROPIEDAD DE TERMINALES DE TRANSPORTE DE MEDELLIN S.A. Y PROYECTOS DE CIUDAD QUE ADMINISTRA LA ENTIDAD</t>
  </si>
  <si>
    <t>133-2024</t>
  </si>
  <si>
    <t>MANTENIMIENTO PREVENTIVO Y CORRECTIVO DE ELECTROBOMBAS EN LAS INSTALACIONES DE TERMINALES DE TRANSPORTE DE MEDELLIN S.A. Y LOS PROYECTOS DE CIUDAD QUE ADMINISTRA LA ENTIDAD.</t>
  </si>
  <si>
    <t>136-2024</t>
  </si>
  <si>
    <t>MANTENIMIENTO SILVICULTURA PARA TERMINALES DE TRANSPORTE DE MEDELLÍN S.A.</t>
  </si>
  <si>
    <t>Cuatro (43) meses a partir de la suscripción del acta de inicio, sin superar el 31 de diciembre de 2024</t>
  </si>
  <si>
    <t>151-2024</t>
  </si>
  <si>
    <t>OBRAS CIVILES PARA EL MEJORAMIENTO Y MANTENIMIENTO DEL CUARTO DE SERVIDORES UBICADO EN LA TERMINAL NORTE DE PROPIEDAD DE TERMINALES DE TRANSPORTE DE MEDELLIN S.A.</t>
  </si>
  <si>
    <t>Dos (2) meses a partir de la suscripción del acta de inicio, sin superar el 31 de diciembre de 2024.</t>
  </si>
  <si>
    <t>159-2024</t>
  </si>
  <si>
    <t>SUMINISTRO E INSTALACIÓN DE EQUIPOS DE AIRE ACONDICIONADO DE PRECISIÓN PARA EL CUARTO DE SERVIDORES UBICADO EN LAS INSTALACIONES DE LA SOCIEDAD TERMINALES DE TRANSPORTE DE MEDELLÍN S.A.</t>
  </si>
  <si>
    <t>DOS (2) MESES CONTADOS A PARTIR DEL ACTA DE INICIO, SIN SUPERAR EL 31/12/2024</t>
  </si>
  <si>
    <t>2 meses y 25 dias</t>
  </si>
  <si>
    <t xml:space="preserve">25 dias </t>
  </si>
  <si>
    <t>25 dias</t>
  </si>
  <si>
    <t>15 dias</t>
  </si>
  <si>
    <t>Termina el 25/03/2025
Contrato de Convenio-Soterrado</t>
  </si>
  <si>
    <t>Adición 1: recursos para Zer Avi y TTM
Adición N.2: Recursos para TTM
Adición N.3: Recursos para TTM
Adición N.4: Recursos para Zer Avi 
Termina el 25/01/2025</t>
  </si>
  <si>
    <t>Se realizó adición de recursos para Zer Avi 
El contrato terminó el 31/12/2024</t>
  </si>
  <si>
    <t>El contrato termina el 25/01/2025</t>
  </si>
  <si>
    <t>El contrato terminó el 31/12/2024</t>
  </si>
  <si>
    <t>El contrato terminó el 27/11/2024</t>
  </si>
  <si>
    <t>El contrato terminó el 12/11/2024</t>
  </si>
  <si>
    <t>El contrato terminó el 19/11/2024</t>
  </si>
  <si>
    <t>El contrato terminó el 1/11/2024</t>
  </si>
  <si>
    <t>El contrato terminó el 20/12/2024</t>
  </si>
  <si>
    <t>El contrato terminó el 18/12/2024</t>
  </si>
  <si>
    <t>042-2024</t>
  </si>
  <si>
    <t>OBRAS DE MANTENIMIENTO PREDICTIVO, PREVENTIVO Y CORRECTIVO A PARQUES DEL RÍO MEDELLÍN SU INFRAESTRUCTURA ASOCIADA.</t>
  </si>
  <si>
    <t>Diez (10) meses, sin superar el 31 de diciembre de 2024.</t>
  </si>
  <si>
    <t>MANTENIMIENTO DE GRUPOS ELECTRÓGENOS Y MOTORES DE SOCORRO EN LAS LÍNEAS DE LOS SISTEMAS METROCABLE Y DE LA PLANTA DE SOPORTE DEL DATA CENTER.</t>
  </si>
  <si>
    <t>CONTRATO DE MANTENIMIENTO, REPARACIÓN Y/O ADECUACIÓN DE LAS INSTALACIONES FÍSICAS DE LA EMPRESA GRUPOS 1, 2, 3 ,4 Y 5</t>
  </si>
  <si>
    <t>MANTENIMIENTO DE INDIVIDUOS ARBÓREOS, ZONAS VERDES, JARDINES Y SERVICIOS CONEXOS EN LAS INSTALACIONES DE LA EMPRESA</t>
  </si>
  <si>
    <t>CONSTRUCCIÓN Y MANTENIMIENTO DE REDES ELÉCTRICAS EN LAS INSTALACIONES DE LA EMPRESA.</t>
  </si>
  <si>
    <t>RECUPERACIÓN E INTERVENCIÓN DE LAS VÍAS PÚBLICAS ASOCIADAS A LAS RUTAS ALIMENTADORAS DE LAS CUENCAS 3, 4 Y 6 DEL DISTRITO DE MEDELLÍN</t>
  </si>
  <si>
    <t>CONSTRUCCIÓN DE LA INFRAESTRUCTURA DE INTEGRACIÓN DEL SISTEMA METROPLÚS, EN EL DISTRITO ESPECIAL DE MEDELLÍN, EN EL MARCO DE LA ADICIÓN 21 DEL CONVENIO 01 DE 2005</t>
  </si>
  <si>
    <t>Metroplús S.A.</t>
  </si>
  <si>
    <t>Terminales de Transporte de Medellín</t>
  </si>
  <si>
    <t>Establecimiento Público Aeropuerto Olaya Herrera</t>
  </si>
  <si>
    <t>6/08/2024
18/09/2024</t>
  </si>
  <si>
    <t>27 DÍAS
60 DÍAS</t>
  </si>
  <si>
    <t>10/05/2024
  8/08/2024
29/11/2024
16/12/2024</t>
  </si>
  <si>
    <t xml:space="preserve">  166.668.584
   50.475.292
 108.905.162
  85.638.604</t>
  </si>
  <si>
    <t xml:space="preserve">FECHA ADICION </t>
  </si>
  <si>
    <t>VALOR ADICION       $</t>
  </si>
  <si>
    <t xml:space="preserve">FECHA PRORROGA </t>
  </si>
  <si>
    <t xml:space="preserve">PLAZO PRORROGA </t>
  </si>
  <si>
    <t>EPM 2 ENERGIA</t>
  </si>
  <si>
    <t xml:space="preserve">EMPRESAS PUBLICAS DE DEMELLIN </t>
  </si>
  <si>
    <t>CW315615</t>
  </si>
  <si>
    <t>Construcción Almacén de Suministros T Y D Energía Región Occidente</t>
  </si>
  <si>
    <t>EPM 3 AGUAS Y SANEAMIENTO</t>
  </si>
  <si>
    <t>CW316154</t>
  </si>
  <si>
    <t>Suministro, instalación, construcción y puesta en operación de las actividades del lote de procesos del proyecto de Modernización de la planta de producción de agua potable La Ayurá</t>
  </si>
  <si>
    <t>CW317328</t>
  </si>
  <si>
    <t>R1 - Realización de trabajos de acueducto, alcantarillado y obras accesorias requeridos por el cliente, en el sistema de distribución secundaria atendido por las Empresas Públicas de Medellín E.S.P. (Grupo 1 Nor Oriental)</t>
  </si>
  <si>
    <t>EPM 1 ASUNTOS ADMINISTRATIVOS</t>
  </si>
  <si>
    <t>CW316537</t>
  </si>
  <si>
    <t>CONSTRUCCIÓN DE INFRAESTRUCTURA LOCATIVA EN MADERA EN EL MARCO DEL PROGRAMA ALDEAS. GRUPO 2 LA FLORIDA</t>
  </si>
  <si>
    <t>CW318148</t>
  </si>
  <si>
    <t>Diagnóstico, diseño, construcción y reposición de redes de acueducto y alcantarillado, acometidas y obras accesorias, donde EPM presta sus servicios Grupo 1</t>
  </si>
  <si>
    <t>CW315267</t>
  </si>
  <si>
    <t>CONSTRUCCION DE INFRAESTRUCTURA LOCATIVA EN MADERA EN EL MARCO DEL PROGRAMA ALDEAS. GRUPO 1 LOS TOROS</t>
  </si>
  <si>
    <t>CW318176</t>
  </si>
  <si>
    <t>Diagnóstico, diseño, construcción y reposición de redes de acueducto y alcantarillado, acometidas y obras accesorias, donde EPM presta sus servicios Grupos 3</t>
  </si>
  <si>
    <t>CW317749</t>
  </si>
  <si>
    <t>ND3 Obras civiles, suministros, transporte e instalación de equipos requeridos para la construcción de captación, desarenador, aducciones y obras complementarias del proyecto Nuevo Sistema de Captación Barbosa ubicado en el Municipio de Barbosa-Antioquia</t>
  </si>
  <si>
    <t>CW318170</t>
  </si>
  <si>
    <t>Diagnostico, diseño, construcción y reposición de redes de acueducto y alcantarillado, acometidas y obras accesorias, donde EPM presta sus servicios Grupo 2</t>
  </si>
  <si>
    <t>CW319042</t>
  </si>
  <si>
    <t>CA - Mantenimiento de obras civiles e hidrosanitarias en las instalaciones de EPM Z5 R2</t>
  </si>
  <si>
    <t>CW318158</t>
  </si>
  <si>
    <t>Diagnóstico, diseño, construcción y reposición de redes de acueducto y alcantarillado, acometidas y obras accesorias, donde EPM presta sus servicios Grupo 4</t>
  </si>
  <si>
    <t>CW318952</t>
  </si>
  <si>
    <t>R1 - Mantenimiento de redes, acometidas y obras accesorias de la infraestructura de las redes de alcantarillado de EPM Grupo 1 (Zona Norte)</t>
  </si>
  <si>
    <t>CW322356</t>
  </si>
  <si>
    <t>Construcción, expansión, reposición y mantenimiento de sistemas de iluminación de los clientes atendidos por EPM. Grupo 1 Zona- Occidente de Medellín y Regiones del Norte</t>
  </si>
  <si>
    <t>CW321555</t>
  </si>
  <si>
    <t>Tratamiento de aguas residuales domesticas en la Central de generación Ituango y zona de embalse, mediante la construcción de humedales artificiales</t>
  </si>
  <si>
    <t>CW322385</t>
  </si>
  <si>
    <t>Gestión de la demanda, diseño y ejecución de redes de acueducto y alcantarillado para el abastecimiento comunitario en zonas de difícil gestión</t>
  </si>
  <si>
    <t>CW319194</t>
  </si>
  <si>
    <t>RFP Construcción de redes de Gas Natural, actividades de conexión al sistema de distribución de Gas - Contrato Urabá</t>
  </si>
  <si>
    <t>CW319204</t>
  </si>
  <si>
    <t>Realización de trabajos de acueducto, alcantarillado y obras accesorias requeridos por el cliente, en el sistema de distribución secundaria atendido por las Empresas Públicas de Medellín E.S.P. Zona Nor Occidental</t>
  </si>
  <si>
    <t>CW322375</t>
  </si>
  <si>
    <t>Construcción, expansión, reposición y mantenimiento de sistemas de iluminación de los clientes atendidos por EPM. Grupo 2 Zona - Oriente de Medellín y Regiones del Sur</t>
  </si>
  <si>
    <t>CW323849</t>
  </si>
  <si>
    <t>AE 1 - Construcción y suministros para proyectos de expansión, ampliación, reposición y modernización de redes de acueducto y alcantarillado - Colectores La Paulita  La Picacha</t>
  </si>
  <si>
    <t>CW327799</t>
  </si>
  <si>
    <t>AE3 - Construcción y suministros para proyectos de expansión, ampliación, reposición y modernización de redes de acueducto y alcantarillado  La Iguaná , La Garcia</t>
  </si>
  <si>
    <t>CW322377</t>
  </si>
  <si>
    <t>Suministro, construcción y puesta en operación de los nuevos tanques de agua potable La PiÃ uela, La Ye y Las Flores, sus equipos electromecánicos y obras complementarias</t>
  </si>
  <si>
    <t>CW329261</t>
  </si>
  <si>
    <t>AT â?? Construcción De Obras Civiles para la ampliación Subestación Necoclí­ 44-13,2 Kv</t>
  </si>
  <si>
    <t>CW323848</t>
  </si>
  <si>
    <t>Localizació y realce de elementos de la infraestructura de las redes de aguas donde EPM presta sus servicios - Zona Norte</t>
  </si>
  <si>
    <t>CW327934</t>
  </si>
  <si>
    <t>Ejecución de obras y servicios asociados al mantenimiento de redes y actividades Forestales del sistema distribución energía elé ctrica Grupo 2  Zona Sur</t>
  </si>
  <si>
    <t>CW328120</t>
  </si>
  <si>
    <t>AE2 â?? Construcción y suministros para proyectos de expansión, ampliación, reposición y modernización de redes de acueducto y alcantarillado. Estructuras de Desvío Interceptor y Obras Complementarias Rehabilitación del Interceptor Oriental</t>
  </si>
  <si>
    <t>CW328453</t>
  </si>
  <si>
    <t>AT - Obras civiles para subestaciones de energía del Grupo EPM</t>
  </si>
  <si>
    <t>CW328265</t>
  </si>
  <si>
    <t>CW- Construcción de obras hidrohidraulicas y obras complementarias vía Toledo matanzas</t>
  </si>
  <si>
    <t>CW327916</t>
  </si>
  <si>
    <t>Ejecución de obras y servicios asociados al mantenimiento de redes y actividades Forestales del sistema distribución energía eléctrica Grupo 1 Zona Norte</t>
  </si>
  <si>
    <t>CW323402</t>
  </si>
  <si>
    <t>Construcción de infraestructura primaria y secundaria de provisión aguas correspondiente a los proyectos Sistema Bombeo Orfelinato â?? Villa Hermosa y Expansión El Noral en el municipio de Medellín Grupo 1</t>
  </si>
  <si>
    <t>CW324153</t>
  </si>
  <si>
    <t>Construcción de obras civiles para la estabilización del estribo izquierdo de la presa de la Central Hidroeléctrica Porce III</t>
  </si>
  <si>
    <t>CW328035</t>
  </si>
  <si>
    <t>AT â?? Construcción de obras civiles para la nueva subestación Guarcama y sus redes asociadas</t>
  </si>
  <si>
    <t>CW328088</t>
  </si>
  <si>
    <t>Modernización del sistema de protección contra incendios(SCI) LA SIERRA</t>
  </si>
  <si>
    <t>CW324340</t>
  </si>
  <si>
    <t>CW - CER ASTILLEROS</t>
  </si>
  <si>
    <t>CW328371</t>
  </si>
  <si>
    <t>CW - Mejoramiento de infraestructura y redes para el suministro de agua en zona rural del Municipio de Buriticá - G1</t>
  </si>
  <si>
    <t>CW328475</t>
  </si>
  <si>
    <t>CW - Construcción de placa huellas municipio de Toledo MORAL EL TORO</t>
  </si>
  <si>
    <t>CW328472</t>
  </si>
  <si>
    <t>CW - Construcción de placa huellas municipio de Toledo BARRANCAS</t>
  </si>
  <si>
    <t>CW323544</t>
  </si>
  <si>
    <t>Construcción de obras civiles en la vereda Alto de ChirÃ­ en el municipio de Briceño (Etapa 2)</t>
  </si>
  <si>
    <t>CW328477</t>
  </si>
  <si>
    <t>CW - Construcción de placa huellas municipio de Toledo CASCARELA</t>
  </si>
  <si>
    <t>CW106869</t>
  </si>
  <si>
    <t>Diagnostico, diseño, construcción y reposición de Redes de Acueducto y Alcantarillado y obras accesorias, donde EPM presta sus servicios- Grupo 1</t>
  </si>
  <si>
    <t>CW106872</t>
  </si>
  <si>
    <t>Diagnostico, diseño, construcción y reposición de Redes de Acueducto y Alcantarillado y obras accesorias, donde EPM presta sus servicios- Grupo 2</t>
  </si>
  <si>
    <t>CW106879</t>
  </si>
  <si>
    <t>Diagnostico, diseño, construcción y reposición de Redes de Acueducto y Alcantarillado y obras accesorias, donde EPM presta sus servicios - Grupo 4</t>
  </si>
  <si>
    <t>Presentó dos adiciones y dos prórrogas el 29/10/2024 y el 26/12/2024</t>
  </si>
  <si>
    <t>EPM 2 ENERGÍA</t>
  </si>
  <si>
    <t>CW150812</t>
  </si>
  <si>
    <t>Diseño, Construcción y Montaje de puentes y reconstrucción de vías internas de la central Porce III</t>
  </si>
  <si>
    <t>CW156076</t>
  </si>
  <si>
    <t>Construcción, reposición y modernización de las redes y acometidas de acueducto y alcantarillado y obras complementarias requeridas para la cuenca La Iguaná G1</t>
  </si>
  <si>
    <t>CW164633</t>
  </si>
  <si>
    <t>Diseño, compraventa de equipos, construcción, montaje, comisionamiento y puesta en operación del proyecto de Modernización de la planta de producción de agua potable Manantiales</t>
  </si>
  <si>
    <t>CW215787</t>
  </si>
  <si>
    <t>Mantenimiento de redes, acometidas y obras accesorias de la infraestructura de las redes de alcantarillado de EPM  Grupo 1 (Zona Norte)</t>
  </si>
  <si>
    <t>CW215791</t>
  </si>
  <si>
    <t>Mantenimiento de redes, acometidas y obras accesorias de la infraestructura de las redes de alcantarillado de EPM  Grupo 2 (Zona SUR)</t>
  </si>
  <si>
    <t>CW257492</t>
  </si>
  <si>
    <t>Construcción de las obras civiles para la ampliación del tanque de almacenamiento de agua potable denominado Naranjitos</t>
  </si>
  <si>
    <t>CW257569</t>
  </si>
  <si>
    <t>Renovación 1 Mantenimiento, reposición, extensión y construccón de redes, acometidas y obras accesorias de la infraestructura de acueducto de EPM (grupo 1)</t>
  </si>
  <si>
    <t>CW261757</t>
  </si>
  <si>
    <t>Construcción de obras civiles para la Nueva Sede EPM Apartadó</t>
  </si>
  <si>
    <t>CW264655</t>
  </si>
  <si>
    <t>Obras civiles y de adecuación en plantas, captaciones y bombeos de EPM</t>
  </si>
  <si>
    <t>CW266798</t>
  </si>
  <si>
    <t>Reposición de redes primarias de acueducto, redes de alcantarillado y obras complementarias en el Ãrea Metropolitana del Valle de Aburrá</t>
  </si>
  <si>
    <t>CW266882</t>
  </si>
  <si>
    <t>Modernización y reposición de redes de acueducto en los circuitos Castilla, Castilla-Bello y Potrerito</t>
  </si>
  <si>
    <t>CW269746</t>
  </si>
  <si>
    <t>Modernización de los sistemas eléctrico, de instrumentación, control, obras civiles asociadas e implementación de aprovechamiento hidraulico en la estación de bombeo Gerona  Miraflores</t>
  </si>
  <si>
    <t>CW270491</t>
  </si>
  <si>
    <t>Obras civiles en Subestaciones de energÍa del Occidente Antioqueño y Urabá Cercano</t>
  </si>
  <si>
    <t>CW273072</t>
  </si>
  <si>
    <t>Mantenimiento correctivo y preventivo, construcción y adecuación de la infraestructura civil y mecánica, en los procesos de captación, potabilización, distribución primaria y secundaria de acueducto, atendidos por EPM ESP</t>
  </si>
  <si>
    <t>CW273510</t>
  </si>
  <si>
    <t>Construcción del tanque Cucaracho 2, bombeo Palenque - Cucaracho 1, caseta de control  y obras complementarias</t>
  </si>
  <si>
    <t>CW274250</t>
  </si>
  <si>
    <t>Obras Civiles para el Taponamiento del Túnel de Desviación Derecho y Clausura de los Túneles de Desviación del Proyecto Hidroeléctrico Ituango</t>
  </si>
  <si>
    <t>CW275114</t>
  </si>
  <si>
    <t>RFP Control de filtraciones de las galerías de las tuberías de presión de las centrales La Tasajera y Guatapé</t>
  </si>
  <si>
    <t>CW276532</t>
  </si>
  <si>
    <t>Construcción de obras civiles finales para la puesta en operación de las Unidades de Generación 5 a 8 del Proyecto Hidroeléctrico Ituango-Negociación Directa</t>
  </si>
  <si>
    <t>CW280626</t>
  </si>
  <si>
    <t>Optimización, reposición, mantenimiento y obras complementarias en la infraestructura y acometidas de los sistemas de acueducto y alcantarillado operados por EPM_R2</t>
  </si>
  <si>
    <t>CW280755</t>
  </si>
  <si>
    <t>Localización y realce de elementos de la infraestructura de las redes de aguas donde EPM presta sus servicios_R1</t>
  </si>
  <si>
    <t>CW280931</t>
  </si>
  <si>
    <t>ConstrucciÃ³n de obras requeridas para el mejoramiento operativo de las redes de alcantarillado en el Valle de AburrÃ¡</t>
  </si>
  <si>
    <t>CW280945</t>
  </si>
  <si>
    <t>CA - Cumplimiento Ambiental Obras de control de erosiÃ³n embalses GeneraciÃ³n Grupo 1</t>
  </si>
  <si>
    <t>CW280948</t>
  </si>
  <si>
    <t>CA - Cumplimiento Ambiental Obras de control de erosiÃ³n embalses GeneraciÃ³n Grupo 2</t>
  </si>
  <si>
    <t>CW280951</t>
  </si>
  <si>
    <t>CA - Cumplimiento Ambiental Obras de control de erosiÃ³n embalses GeneraciÃ³n Grupo 3</t>
  </si>
  <si>
    <t>CW280958</t>
  </si>
  <si>
    <t>CA - Cumplimiento Ambiental Obras de control de erosiÃ³n embalses GeneraciÃ³n Grupo 4</t>
  </si>
  <si>
    <t>CW281096</t>
  </si>
  <si>
    <t>AT-Obras civiles Plan de choque SE Nuevo alcance</t>
  </si>
  <si>
    <t>CW282757</t>
  </si>
  <si>
    <t>ConstrucciÃ³n de obras civiles para canalizaciÃ³n de redes subterrÃ¡neas de energÃ­a de 13.2 kV</t>
  </si>
  <si>
    <t>CW283885</t>
  </si>
  <si>
    <t>ConstrucciÃ³n de las obras civiles de la etapa II de la actualizaciÃ³n de la presa Miraflores</t>
  </si>
  <si>
    <t>CW285461</t>
  </si>
  <si>
    <t>AT â?? ConstrucciÃ³n de obras civiles para la modernizaciÃ³n de subestaciones de energÃ­a del Valle de AburrÃ¡ y Oriente AntioqueÃ±o Cercano</t>
  </si>
  <si>
    <t>CW287348</t>
  </si>
  <si>
    <t>ND RFP Estudios tÃ©cnicos, diseÃ±o, construcciÃ³n, montaje y puesta en operaciÃ³n de un cruce mediante el mÃ©todo de perforaciÃ³n horizontal dirigida - PHD, incluidas las lÃ­neas de aproximaciÃ³n para la mejora operativa del gasoducto 20 pulgadas de EPM</t>
  </si>
  <si>
    <t>CW293481</t>
  </si>
  <si>
    <t>Obras civiles para ConexiÃ³n Metro de la 80, ReposiciÃ³n de activos del Metro y otros proyectos de conexiÃ³n</t>
  </si>
  <si>
    <t>CW295981</t>
  </si>
  <si>
    <t>Obras civiles de construcciÃ³n, reconstrucciÃ³n, adecuaciÃ³n y expansiÃ³n para infraestructura en trasmisiÃ³n y distribuciÃ³n</t>
  </si>
  <si>
    <t>CW296421</t>
  </si>
  <si>
    <t>CW RehabilitaciÃ³n del Puente Palestina y construcciÃ³n de obras complementarias, en atenciÃ³n del Plan de AcciÃ³n Especifico del Proyecto HidroelÃ©ctrico Ituango</t>
  </si>
  <si>
    <t>CW298327</t>
  </si>
  <si>
    <t>CA - Mantenimiento de obras civiles e hidrosanitarias en las instalaciones de EPM Z5 R1</t>
  </si>
  <si>
    <t>CW299188</t>
  </si>
  <si>
    <t>Mantenimiento y adecuaciÃ³n de infraestructura en transmisiÃ³n y distribuciÃ³n</t>
  </si>
  <si>
    <t>CW299775</t>
  </si>
  <si>
    <t>DiseÃ±o, suministro transporte y montaje de estructuras metÃ¡licas y cubierta para la Central Hidroituango</t>
  </si>
  <si>
    <t>CW309005</t>
  </si>
  <si>
    <t>ConstrucciÃ³n, expansiÃ³n, reposiciÃ³n y mantenimiento de los sistemas de iluminaciÃ³n de los clientes atendidos por EPM Grupo 1</t>
  </si>
  <si>
    <t>CW310349</t>
  </si>
  <si>
    <t>R1 - Mantenimiento de obras civiles e hidrosanitarias en las instalaciones de EPM Z1</t>
  </si>
  <si>
    <t>CW310743</t>
  </si>
  <si>
    <t>Mantenimiento y mejoramiento de la infraestructura vial en la zona de influencia del proyecto hidroelÃ©ctrico Ituango, y ejecuciÃ³n de obras civiles complementarias para el adecuado desarrollo del proyecto</t>
  </si>
  <si>
    <t>Educación</t>
  </si>
  <si>
    <t>Institución Universitaria Pascual Bravo</t>
  </si>
  <si>
    <t>GJ 086 DE 2024</t>
  </si>
  <si>
    <t>CONSTRUCCIÓN DEL LABORATORIO GLOBAL DEL APRENDIZAJE PARA TODOS Y ÁREAS COMPLEMENTARIAS DE LA INSTITUCIÓN UNIVERSITARIA PASCUAL BRAVO</t>
  </si>
  <si>
    <t>CAAF FILIALES ENERGÍA</t>
  </si>
  <si>
    <t>CARIBEMAR DE LA COSTA S.A.S E.S.P</t>
  </si>
  <si>
    <t>4124000124</t>
  </si>
  <si>
    <t>ACTIVIDADES ORIENTADAS AL CONTROL DE ENERGÍA, ASEGURAMIENTO DE RED, REVISIÓN Y NORMALIZACIÓN DE INSTALACIONES, Y OTRAS ACTIVIDADES COMPLEMENTARIAS, EN LA ZONA DE CÓRDOBA SUR, Y EN LAS QUE CARIBEMAR DE LA COSTA S.A.S E.S.P. TENGA OPERACIONES Y/O INFLUENCIA</t>
  </si>
  <si>
    <t>EXPANSION Y REPOSICION DE REDES DE DISTRIBUCION EN LOS NIVELES DE TENSION I, II Y III, EN EL SISTEMA DE DISTRIBUCIÓN DE ENERGIA ELECTRICA DE CARIBEMAR DE LA COSTA S.A.S. E.S.P., PLAN DE INVERSION 2023   2024 (GRUPO 3)</t>
  </si>
  <si>
    <t>Adición</t>
  </si>
  <si>
    <t>4122000027</t>
  </si>
  <si>
    <t>SERVICIO DE MONTAJE ELECTROMECÁNICO Y OBRA CIVIL PARA EL PROYECTO REPOTENCIACIÓN LN639, VILLA ESTRELLA - BOLIVAR 110KV</t>
  </si>
  <si>
    <t>Prorroga</t>
  </si>
  <si>
    <t xml:space="preserve">CENTRAL HIDROELÉCTRICA DE CALDAS S.A. E.S.P. </t>
  </si>
  <si>
    <t>CW311953</t>
  </si>
  <si>
    <t>CW ACTIVIDADES DE CONEXIÓN DEL SERVICIO DE ENERGIAY SUS COMPLEMENTARIAS, ACTIVIDADES RELACIONADAS CON INFRAESTRUCTURA QUE USAN LOS PRESTADORES DE SERVICIO DE TELECOMUNICACIONES,  CONSTRUCCIÓN DE REDES DE DISTRIBUCIÓN EN EL Ã¡REA DE COBERTURA DE CHEC</t>
  </si>
  <si>
    <t>Fecha del evento 7/10/2024</t>
  </si>
  <si>
    <t>CW311976</t>
  </si>
  <si>
    <t>GRUPO 2 MOLINOS OBRAS PARA EL MONTAJE ELECTROMECANICO DE LA LINEA  DE DISTRIBUCIÓN ELECTRICAS DE HASTA 34,5KV</t>
  </si>
  <si>
    <t>Fecha del evento 7/10/2025</t>
  </si>
  <si>
    <t>CW312698</t>
  </si>
  <si>
    <t>OBRAS PARA EL MONTAJEELECTROMECÁNICO EN SUBESTACIONES</t>
  </si>
  <si>
    <t>CW311973</t>
  </si>
  <si>
    <t>GRUPO 1 DORADA NORTE OBRAS PARA EL MONTAJEELECTROMECÁNICO DE LINEAS DE DISTRIBUCIÓN ELÉCTRICAS DE HASTA 34,5KV</t>
  </si>
  <si>
    <t>CW247381</t>
  </si>
  <si>
    <t>ACTIVIDADES DE DISEÑOS Y ESTUDIOS ELÉCTRICOS, CONSTRUCCIÓN DE PROYECTOS ELÉCTRICOS Y CONSTRUCCIÓN DE OBRAS CIVILES ASOCIADAS A PROYECTOS ELÉCTRICOS</t>
  </si>
  <si>
    <t>CW308362</t>
  </si>
  <si>
    <t>CW OBRAS CIVILES EN SUBESTACIONES</t>
  </si>
  <si>
    <t>Fecha del evento 6/12/2024</t>
  </si>
  <si>
    <t>CW319817</t>
  </si>
  <si>
    <t>CW SUMINISTRO, INSTALACIÓN Y PUESTA EN FUNCIONAMIENTO DE EQUIPOS DE RADIOCOMUNICACIÓN EN LA BANDA VHF Y OBRAS ASOCIADAS</t>
  </si>
  <si>
    <t xml:space="preserve">CENTRALES ELÉCTRICAS DEL NORTE DE SANTANDER S.A. E.S.P. </t>
  </si>
  <si>
    <t>CW269411</t>
  </si>
  <si>
    <t>CW269411 CONSTRUCCIÓN DE LAS REDES ELÉCTRICAS ASOCIADAS A LA EXPANSIÓN DEL SISTEMA DE DISTRIBUCIÓN LOCAL PARA EL PROYECTO LA CULEBRA</t>
  </si>
  <si>
    <t>CW314889</t>
  </si>
  <si>
    <t>CW314889 CONSTRUCCIÓN, MONTAJE, CERTIFICACIÃ³N, PRUEBAS Y PUESTA EN SERVICIO DE LAS REDES ELÉCTRICAS</t>
  </si>
  <si>
    <t>CW314942</t>
  </si>
  <si>
    <t>CW314942 MANTENIMIENTO, REPOSICIÓN DE ACTIVOS Y COMPONENTES EN LA LINEAS DE TRANSMISIÓN Y SUBTRANSMIN</t>
  </si>
  <si>
    <t>CW321301</t>
  </si>
  <si>
    <t>CW321301 - REPOSICIÓ?N Y EXPANSION DE REDES DE MEDIA, BAJA TENSIÓN U OBRAS ELECTRICAS ZONA 1</t>
  </si>
  <si>
    <t xml:space="preserve">ELECTRIFICADORA DE SANTANDER S.A. E.S.P. </t>
  </si>
  <si>
    <t>CW311882</t>
  </si>
  <si>
    <t>MANTENIMIENTO LOCATIVO Y ADECUACIÓN A LA INFRAESTRUCTURA</t>
  </si>
  <si>
    <t>CW312779</t>
  </si>
  <si>
    <t>EJECUCIÓN DE LAS OBRAS CORRESPONDIENTES A LA CONSTRUCCIÓN DE REDES DE MEDIA Y BAJA TENSIÓN EN EL ÁREA DE INFLUENCIA DE ESSA GRUPO 2</t>
  </si>
  <si>
    <t>CW311598</t>
  </si>
  <si>
    <t>CONSTRUCCIÓN Y ADECUACIÓN DE INFRAESTRUCTURA DE BODEGAS DE ALMACÉN</t>
  </si>
  <si>
    <t>CW264692</t>
  </si>
  <si>
    <t>REPOSICIÓN Y MODERNIZACIÓN DE SUBESTACIONES DE ENERGIA ELECTRICA. GRUPO 2. SE BUCARAMANGA</t>
  </si>
  <si>
    <t>CW314005</t>
  </si>
  <si>
    <t>EJECUCIÓN DE ACTIVIDADES ASOCIADAS AL PROYECTO DE REDUCCIÃ?N Y CONTROL DE PERDIDAS Y LA PRESTACIÓN DE SERVICIOS Y VINCULACIÓN CLIENTES ATC. GRUPO 2</t>
  </si>
  <si>
    <t>CW316784</t>
  </si>
  <si>
    <t>CONSTRUCCIÓN DE NUEVAS GARITAS DE VIGILANCIA Y RENOVACIÃ³N DE RACKS</t>
  </si>
  <si>
    <t>CW312776</t>
  </si>
  <si>
    <t>EJECUCIÓN DE LAS OBRAS CORRESPONDIENTES A LA CONSTRUCCIÓN DE REDES DE MEDIA Y BAJA TENSIÓN EN EL ÁREA DE INFLUENCIA DE ESSA GRUPO 1</t>
  </si>
  <si>
    <t>CW314003</t>
  </si>
  <si>
    <t>EJECUCIÓN DE ACTIVIDADES ASOCIADAS AL PROYECTO DE REDUCCIÓN Y CONTROL DE PERDIDAS Y LA PRESTACIÓN DE SERVICIOS Y VINCULACIÓN CLIENTES ATC. GRUPO 1</t>
  </si>
  <si>
    <t>CW314008</t>
  </si>
  <si>
    <t>EJECUCIÓN DE ACTIVIDADES ASOCIADAS AL PROYECTO DE REDUCCIÓN Y CONTROL DE PERDIDAS Y LA PRESTACIÓN DE SERVICIOS Y VINCULACIÓN CLIENTES ATC. GRUPO 3</t>
  </si>
  <si>
    <t>CW301129</t>
  </si>
  <si>
    <t>CONSTRUCCIÓN DE CUBIERTAS PARA EL EDIFICIO PRINCIPAL DE ESSA</t>
  </si>
  <si>
    <t>CW264334</t>
  </si>
  <si>
    <t>REPOSICIÓN Y MODERNIZACIÓN DE SUBESTACIONES DE ENERGIA ELECTRICA.  GRUPO 1  SE PALOS</t>
  </si>
  <si>
    <t>CW315836</t>
  </si>
  <si>
    <t>REMODELACIÓN DE BATERIAS SANITARIAS EN EL EDIFICIO PRINCIPAL ESSA</t>
  </si>
  <si>
    <t>CW181318</t>
  </si>
  <si>
    <t>CONSTRUCCIÓN DE OBRAS CIVILES Y ELECCTRICAS PARA EL PROYECTO DE MODERNIZACIÓN Y EXPANSIÓN DE REDES DEL SDL GRUPO 3</t>
  </si>
  <si>
    <t>CW320668</t>
  </si>
  <si>
    <t>CONSTRUCCIÓN DE CAMPAMENTO EN LA PLANTA SEDE PALMAS</t>
  </si>
  <si>
    <t>Terminación</t>
  </si>
  <si>
    <t>EMPRESA DE ENERGÍA DEL QUINDÍO S.A. E.S.P.</t>
  </si>
  <si>
    <t>CW318371</t>
  </si>
  <si>
    <t>OBRAS CIVILES Y ADECUACIONES LOCATIVAS EDEQ</t>
  </si>
  <si>
    <t>CW319137</t>
  </si>
  <si>
    <t>CONSTRUCCIÓN DE PLANTAS DE GENERACIÓN SOLAR PARA EDEQ S.A. ESP</t>
  </si>
  <si>
    <t>CONTRALORIA DISTRITAL DE MEDELLIN</t>
  </si>
  <si>
    <t>REPORTE CONTRATOS DE OBRA SUJETOS DE CONTROL CUARTO TRIMESTRE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</si>
</sst>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2" formatCode="_-&quot;$&quot;\ * #,##0_-;\-&quot;$&quot;\ * #,##0_-;_-&quot;$&quot;\ * &quot;-&quot;_-;_-@_-"/>
    <numFmt numFmtId="44" formatCode="_-&quot;$&quot;\ * #,##0.00_-;\-&quot;$&quot;\ * #,##0.00_-;_-&quot;$&quot;\ * &quot;-&quot;??_-;_-@_-"/>
    <numFmt numFmtId="43" formatCode="_-* #,##0.00_-;\-* #,##0.00_-;_-* &quot;-&quot;??_-;_-@_-"/>
    <numFmt numFmtId="164" formatCode="&quot;$&quot;\ #,##0.00"/>
    <numFmt numFmtId="165" formatCode="d/mm/yyyy;@"/>
    <numFmt numFmtId="166" formatCode="&quot;$&quot;\ #,##0"/>
    <numFmt numFmtId="167" formatCode="d/m/yy;@"/>
    <numFmt numFmtId="168" formatCode="_-&quot;$&quot;\ * #,##0.0_-;\-&quot;$&quot;\ * #,##0.0_-;_-&quot;$&quot;\ * &quot;-&quot;??_-;_-@_-"/>
    <numFmt numFmtId="169" formatCode="[$-1240A]dd/mm/yyyy"/>
    <numFmt numFmtId="170" formatCode="dd/mm/yyyy;@"/>
    <numFmt numFmtId="171" formatCode="_-&quot;$&quot;\ * #,##0_-;\-&quot;$&quot;\ * #,##0_-;_-&quot;$&quot;\ * &quot;-&quot;??_-;_-@_-"/>
    <numFmt numFmtId="172" formatCode="_(&quot;$&quot;\ * #,##0.00_);_(&quot;$&quot;\ * \(#,##0.00\);_(&quot;$&quot;\ * &quot;-&quot;??_);_(@_)"/>
    <numFmt numFmtId="173" formatCode="&quot;$&quot;\ #,##0_);[Red]\(&quot;$&quot;\ #,##0\)"/>
    <numFmt numFmtId="174" formatCode="#,##0_ ;\-#,##0\ "/>
    <numFmt numFmtId="175" formatCode="[$-1240A]&quot;$&quot;#,##0.00;\(&quot;$&quot;#,##0.00\)"/>
    <numFmt numFmtId="176" formatCode="[$-1240A]#,##0.00;\(#,##0.00\)"/>
  </numFmts>
  <fonts count="13" x14ac:knownFonts="1">
    <font>
      <sz val="11"/>
      <color theme="1"/>
      <name val="Calibri"/>
      <family val="2"/>
      <scheme val="minor"/>
    </font>
    <font>
      <sz val="11"/>
      <color theme="1"/>
      <name val="Calibri"/>
      <family val="2"/>
      <scheme val="minor"/>
    </font>
    <font>
      <b/>
      <sz val="10"/>
      <color theme="1"/>
      <name val="Arial"/>
      <family val="2"/>
    </font>
    <font>
      <sz val="10"/>
      <name val="Arial"/>
      <family val="2"/>
    </font>
    <font>
      <sz val="10"/>
      <color theme="1"/>
      <name val="Arial"/>
      <family val="2"/>
    </font>
    <font>
      <sz val="11"/>
      <color rgb="FF000000"/>
      <name val="Calibri"/>
      <family val="2"/>
    </font>
    <font>
      <sz val="10"/>
      <name val="Arial"/>
      <family val="2"/>
    </font>
    <font>
      <sz val="10"/>
      <color rgb="FF000000"/>
      <name val="Arial"/>
      <family val="2"/>
    </font>
    <font>
      <sz val="10"/>
      <color rgb="FFFF0000"/>
      <name val="Arial"/>
      <family val="2"/>
    </font>
    <font>
      <b/>
      <sz val="12"/>
      <color indexed="8"/>
      <name val="Arial"/>
      <family val="2"/>
    </font>
    <font>
      <sz val="10"/>
      <color rgb="FF2F2F2F"/>
      <name val="Arial"/>
      <family val="2"/>
    </font>
    <font>
      <b/>
      <sz val="10"/>
      <color rgb="FF2F2F2F"/>
      <name val="Arial"/>
      <family val="2"/>
    </font>
    <font>
      <sz val="10"/>
      <color rgb="FF4D4D4D"/>
      <name val="Arial"/>
      <family val="2"/>
    </font>
  </fonts>
  <fills count="5">
    <fill>
      <patternFill patternType="none"/>
    </fill>
    <fill>
      <patternFill patternType="gray125"/>
    </fill>
    <fill>
      <patternFill patternType="solid">
        <fgColor theme="0"/>
        <bgColor indexed="64"/>
      </patternFill>
    </fill>
    <fill>
      <patternFill patternType="solid">
        <fgColor theme="0"/>
        <bgColor rgb="FFF8FAFC"/>
      </patternFill>
    </fill>
    <fill>
      <patternFill patternType="solid">
        <fgColor theme="0"/>
        <bgColor rgb="FFFFFFFF"/>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s>
  <cellStyleXfs count="10">
    <xf numFmtId="0" fontId="0" fillId="0" borderId="0"/>
    <xf numFmtId="42" fontId="1" fillId="0" borderId="0" applyFont="0" applyFill="0" applyBorder="0" applyAlignment="0" applyProtection="0"/>
    <xf numFmtId="0" fontId="3" fillId="0" borderId="0"/>
    <xf numFmtId="0" fontId="5" fillId="0" borderId="0"/>
    <xf numFmtId="0" fontId="6" fillId="0" borderId="0"/>
    <xf numFmtId="0" fontId="5" fillId="0" borderId="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cellStyleXfs>
  <cellXfs count="95">
    <xf numFmtId="0" fontId="0" fillId="0" borderId="0" xfId="0"/>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0" fillId="0" borderId="0" xfId="0" applyAlignment="1">
      <alignment horizontal="center"/>
    </xf>
    <xf numFmtId="0" fontId="4" fillId="0" borderId="1" xfId="0" applyFont="1" applyBorder="1" applyAlignment="1">
      <alignment horizontal="justify" vertical="center" wrapText="1"/>
    </xf>
    <xf numFmtId="0" fontId="3" fillId="0" borderId="1" xfId="0" applyFont="1" applyBorder="1" applyAlignment="1">
      <alignment horizontal="justify" vertical="top" wrapText="1"/>
    </xf>
    <xf numFmtId="0" fontId="3" fillId="0" borderId="3" xfId="0" applyFont="1" applyBorder="1" applyAlignment="1">
      <alignment horizontal="justify" vertical="top"/>
    </xf>
    <xf numFmtId="165" fontId="3" fillId="0" borderId="1" xfId="0" applyNumberFormat="1" applyFont="1" applyBorder="1" applyAlignment="1">
      <alignment horizontal="justify" vertical="top"/>
    </xf>
    <xf numFmtId="166" fontId="3" fillId="0" borderId="1" xfId="6" applyNumberFormat="1" applyFont="1" applyFill="1" applyBorder="1" applyAlignment="1">
      <alignment horizontal="right" vertical="top"/>
    </xf>
    <xf numFmtId="0" fontId="3" fillId="0" borderId="1" xfId="0" applyFont="1" applyBorder="1" applyAlignment="1">
      <alignment horizontal="center" vertical="top"/>
    </xf>
    <xf numFmtId="0" fontId="4" fillId="2" borderId="4" xfId="0" applyFont="1" applyFill="1" applyBorder="1" applyAlignment="1">
      <alignment horizontal="center" vertical="center" wrapText="1"/>
    </xf>
    <xf numFmtId="14" fontId="4" fillId="2" borderId="5"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164" fontId="4" fillId="2" borderId="1" xfId="6"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0" borderId="1" xfId="0" applyFont="1" applyBorder="1" applyAlignment="1">
      <alignment vertical="center" wrapText="1"/>
    </xf>
    <xf numFmtId="167" fontId="3" fillId="0" borderId="1" xfId="2" applyNumberFormat="1" applyFont="1" applyBorder="1" applyAlignment="1">
      <alignment horizontal="center" vertical="center" wrapText="1"/>
    </xf>
    <xf numFmtId="168" fontId="7" fillId="0" borderId="6" xfId="6" applyNumberFormat="1" applyFont="1" applyBorder="1" applyAlignment="1">
      <alignment horizontal="center" vertical="center" wrapText="1"/>
    </xf>
    <xf numFmtId="0" fontId="7" fillId="0" borderId="6" xfId="0" applyFont="1" applyBorder="1" applyAlignment="1">
      <alignment vertical="center" wrapText="1"/>
    </xf>
    <xf numFmtId="168" fontId="3" fillId="0" borderId="1" xfId="6" applyNumberFormat="1" applyFont="1" applyFill="1" applyBorder="1" applyAlignment="1">
      <alignment horizontal="center" vertical="center" wrapText="1"/>
    </xf>
    <xf numFmtId="0" fontId="3" fillId="0" borderId="1" xfId="0" applyFont="1" applyBorder="1" applyAlignment="1">
      <alignment vertical="center" wrapText="1"/>
    </xf>
    <xf numFmtId="168" fontId="7" fillId="0" borderId="1" xfId="6" applyNumberFormat="1" applyFont="1" applyFill="1" applyBorder="1" applyAlignment="1">
      <alignment horizontal="center" vertical="center" wrapText="1"/>
    </xf>
    <xf numFmtId="0" fontId="7"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167" fontId="3" fillId="0" borderId="1" xfId="2" applyNumberFormat="1" applyFont="1" applyBorder="1" applyAlignment="1">
      <alignment horizontal="justify" vertical="top" wrapText="1"/>
    </xf>
    <xf numFmtId="0" fontId="4" fillId="0" borderId="1" xfId="0" applyFont="1" applyBorder="1" applyAlignment="1">
      <alignment horizontal="justify" vertical="top" wrapText="1"/>
    </xf>
    <xf numFmtId="0" fontId="3" fillId="0" borderId="1" xfId="0" applyFont="1" applyFill="1" applyBorder="1" applyAlignment="1">
      <alignment horizontal="left" vertical="center" wrapText="1"/>
    </xf>
    <xf numFmtId="167" fontId="3" fillId="0" borderId="3" xfId="2" applyNumberFormat="1" applyFont="1" applyBorder="1" applyAlignment="1">
      <alignment horizontal="center" vertical="center" wrapText="1"/>
    </xf>
    <xf numFmtId="0" fontId="4" fillId="0" borderId="3" xfId="0" applyFont="1" applyBorder="1" applyAlignment="1">
      <alignment horizontal="center" vertical="center" wrapText="1"/>
    </xf>
    <xf numFmtId="0" fontId="3" fillId="0" borderId="3" xfId="0" applyFont="1" applyBorder="1" applyAlignment="1">
      <alignment horizontal="center" vertical="center" wrapText="1"/>
    </xf>
    <xf numFmtId="165" fontId="3" fillId="0" borderId="5" xfId="0" applyNumberFormat="1" applyFont="1" applyBorder="1" applyAlignment="1">
      <alignment horizontal="justify" vertical="top"/>
    </xf>
    <xf numFmtId="167" fontId="3" fillId="0" borderId="5" xfId="2" applyNumberFormat="1" applyFont="1" applyBorder="1" applyAlignment="1">
      <alignment horizontal="center" vertical="center" wrapText="1"/>
    </xf>
    <xf numFmtId="0" fontId="4" fillId="0" borderId="1" xfId="0" applyFont="1" applyBorder="1" applyAlignment="1">
      <alignment horizontal="justify" vertical="top"/>
    </xf>
    <xf numFmtId="0" fontId="7" fillId="0" borderId="1" xfId="0" applyFont="1" applyBorder="1" applyAlignment="1">
      <alignment horizontal="justify" vertical="top"/>
    </xf>
    <xf numFmtId="14" fontId="4" fillId="0" borderId="5" xfId="0"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14" fontId="3" fillId="0" borderId="5" xfId="0" applyNumberFormat="1" applyFont="1" applyBorder="1" applyAlignment="1">
      <alignment horizontal="center" vertical="center" wrapText="1"/>
    </xf>
    <xf numFmtId="14" fontId="3" fillId="0" borderId="1" xfId="0" applyNumberFormat="1" applyFont="1" applyBorder="1" applyAlignment="1">
      <alignment horizontal="center" vertical="center" wrapText="1"/>
    </xf>
    <xf numFmtId="14" fontId="4" fillId="0" borderId="1" xfId="0" applyNumberFormat="1" applyFont="1" applyBorder="1" applyAlignment="1">
      <alignment vertical="center" wrapText="1"/>
    </xf>
    <xf numFmtId="42" fontId="4" fillId="0" borderId="1" xfId="7" applyFont="1" applyBorder="1" applyAlignment="1">
      <alignment vertical="center" wrapText="1"/>
    </xf>
    <xf numFmtId="14" fontId="3" fillId="0" borderId="1" xfId="0" applyNumberFormat="1" applyFont="1" applyBorder="1" applyAlignment="1">
      <alignment vertical="center" wrapText="1"/>
    </xf>
    <xf numFmtId="42" fontId="3" fillId="0" borderId="1" xfId="7" applyFont="1" applyBorder="1" applyAlignment="1">
      <alignment vertical="center" wrapText="1"/>
    </xf>
    <xf numFmtId="0" fontId="4" fillId="0" borderId="1" xfId="0" applyFont="1" applyBorder="1"/>
    <xf numFmtId="0" fontId="4" fillId="2"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top" wrapText="1"/>
    </xf>
    <xf numFmtId="169" fontId="3" fillId="3" borderId="1" xfId="0" applyNumberFormat="1" applyFont="1" applyFill="1" applyBorder="1" applyAlignment="1">
      <alignment horizontal="center" vertical="center" wrapText="1" readingOrder="1"/>
    </xf>
    <xf numFmtId="170" fontId="4" fillId="0" borderId="1" xfId="0" applyNumberFormat="1" applyFont="1" applyFill="1" applyBorder="1" applyAlignment="1">
      <alignment horizontal="center" vertical="center" wrapText="1"/>
    </xf>
    <xf numFmtId="171" fontId="4" fillId="0" borderId="1" xfId="6"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4" fillId="0" borderId="1" xfId="0" quotePrefix="1" applyFont="1" applyFill="1" applyBorder="1" applyAlignment="1">
      <alignment horizontal="left" vertical="center" wrapText="1"/>
    </xf>
    <xf numFmtId="169" fontId="3" fillId="4" borderId="1" xfId="0" applyNumberFormat="1" applyFont="1" applyFill="1" applyBorder="1" applyAlignment="1">
      <alignment horizontal="center" vertical="center" wrapText="1" readingOrder="1"/>
    </xf>
    <xf numFmtId="171" fontId="4" fillId="2" borderId="1" xfId="6" applyNumberFormat="1" applyFont="1" applyFill="1" applyBorder="1" applyAlignment="1">
      <alignment horizontal="center" vertical="center"/>
    </xf>
    <xf numFmtId="1" fontId="4" fillId="2" borderId="1" xfId="6" applyNumberFormat="1" applyFont="1" applyFill="1" applyBorder="1" applyAlignment="1">
      <alignment horizontal="center" vertical="center"/>
    </xf>
    <xf numFmtId="170" fontId="4" fillId="2" borderId="1" xfId="0" applyNumberFormat="1" applyFont="1" applyFill="1" applyBorder="1" applyAlignment="1">
      <alignment horizontal="center" vertical="center"/>
    </xf>
    <xf numFmtId="174" fontId="4" fillId="2" borderId="1" xfId="6" applyNumberFormat="1" applyFont="1" applyFill="1" applyBorder="1" applyAlignment="1">
      <alignment horizontal="center" vertical="center"/>
    </xf>
    <xf numFmtId="0" fontId="8" fillId="0" borderId="1" xfId="0" quotePrefix="1" applyFont="1" applyFill="1" applyBorder="1" applyAlignment="1">
      <alignment horizontal="left" vertical="center" wrapText="1"/>
    </xf>
    <xf numFmtId="0" fontId="9" fillId="0" borderId="7" xfId="0" applyFont="1" applyBorder="1" applyAlignment="1">
      <alignment vertical="center"/>
    </xf>
    <xf numFmtId="0" fontId="9" fillId="0" borderId="8" xfId="0" applyFont="1" applyBorder="1" applyAlignment="1">
      <alignment vertical="center"/>
    </xf>
    <xf numFmtId="0" fontId="9" fillId="0" borderId="0" xfId="0" applyFont="1" applyBorder="1" applyAlignment="1">
      <alignment vertical="center"/>
    </xf>
    <xf numFmtId="0" fontId="0" fillId="0" borderId="0" xfId="0" applyBorder="1"/>
    <xf numFmtId="14" fontId="4" fillId="0" borderId="1" xfId="0" applyNumberFormat="1" applyFont="1" applyBorder="1"/>
    <xf numFmtId="173" fontId="10" fillId="0" borderId="1" xfId="9" applyNumberFormat="1" applyFont="1" applyFill="1" applyBorder="1" applyAlignment="1">
      <alignment horizontal="center" vertical="center" wrapText="1" readingOrder="1"/>
    </xf>
    <xf numFmtId="173" fontId="11" fillId="0" borderId="1" xfId="9" applyNumberFormat="1" applyFont="1" applyFill="1" applyBorder="1" applyAlignment="1">
      <alignment horizontal="center" vertical="center" wrapText="1" readingOrder="1"/>
    </xf>
    <xf numFmtId="0" fontId="4" fillId="2" borderId="1" xfId="0" applyFont="1" applyFill="1" applyBorder="1" applyAlignment="1">
      <alignment horizontal="center" vertical="center"/>
    </xf>
    <xf numFmtId="0" fontId="4" fillId="2" borderId="1" xfId="0" applyFont="1" applyFill="1" applyBorder="1" applyAlignment="1">
      <alignment vertical="center"/>
    </xf>
    <xf numFmtId="0" fontId="2" fillId="2" borderId="1" xfId="0" applyFont="1" applyFill="1" applyBorder="1" applyAlignment="1">
      <alignment horizontal="center" vertical="center"/>
    </xf>
    <xf numFmtId="0" fontId="4" fillId="2" borderId="1" xfId="0" applyFont="1" applyFill="1" applyBorder="1" applyAlignment="1">
      <alignment horizontal="justify" vertical="center"/>
    </xf>
    <xf numFmtId="43" fontId="4" fillId="2" borderId="1" xfId="8" applyFont="1" applyFill="1" applyBorder="1" applyAlignment="1">
      <alignment horizontal="center" vertical="center" wrapText="1"/>
    </xf>
    <xf numFmtId="43" fontId="4" fillId="2" borderId="1" xfId="8" applyFont="1" applyFill="1" applyBorder="1" applyAlignment="1">
      <alignment horizontal="center" vertical="center"/>
    </xf>
    <xf numFmtId="0" fontId="3" fillId="2" borderId="1" xfId="0" applyFont="1" applyFill="1" applyBorder="1" applyAlignment="1">
      <alignment horizontal="left" vertical="center" wrapText="1"/>
    </xf>
    <xf numFmtId="0" fontId="12" fillId="2" borderId="1" xfId="0" applyFont="1" applyFill="1" applyBorder="1" applyAlignment="1">
      <alignment vertical="center" wrapText="1"/>
    </xf>
    <xf numFmtId="0" fontId="12" fillId="4" borderId="1" xfId="0" applyNumberFormat="1" applyFont="1" applyFill="1" applyBorder="1" applyAlignment="1">
      <alignment horizontal="left" vertical="center" wrapText="1" readingOrder="1"/>
    </xf>
    <xf numFmtId="169" fontId="12" fillId="4" borderId="1" xfId="0" applyNumberFormat="1" applyFont="1" applyFill="1" applyBorder="1" applyAlignment="1">
      <alignment horizontal="right" vertical="center" wrapText="1" readingOrder="1"/>
    </xf>
    <xf numFmtId="175" fontId="12" fillId="4" borderId="1" xfId="0" applyNumberFormat="1" applyFont="1" applyFill="1" applyBorder="1" applyAlignment="1">
      <alignment horizontal="right" vertical="center" wrapText="1" readingOrder="1"/>
    </xf>
    <xf numFmtId="176" fontId="12" fillId="4" borderId="1" xfId="0" applyNumberFormat="1" applyFont="1" applyFill="1" applyBorder="1" applyAlignment="1">
      <alignment horizontal="left" vertical="center" wrapText="1" readingOrder="1"/>
    </xf>
    <xf numFmtId="0" fontId="12" fillId="4" borderId="1" xfId="0" applyNumberFormat="1" applyFont="1" applyFill="1" applyBorder="1" applyAlignment="1">
      <alignment horizontal="right" vertical="center" wrapText="1" readingOrder="1"/>
    </xf>
    <xf numFmtId="176" fontId="12" fillId="4" borderId="1" xfId="0" applyNumberFormat="1" applyFont="1" applyFill="1" applyBorder="1" applyAlignment="1">
      <alignment horizontal="right" vertical="center" wrapText="1" readingOrder="1"/>
    </xf>
    <xf numFmtId="0" fontId="3" fillId="4" borderId="1" xfId="0" applyNumberFormat="1" applyFont="1" applyFill="1" applyBorder="1" applyAlignment="1">
      <alignment horizontal="right" vertical="center" wrapText="1" readingOrder="1"/>
    </xf>
    <xf numFmtId="0" fontId="12" fillId="3" borderId="1" xfId="0" applyNumberFormat="1" applyFont="1" applyFill="1" applyBorder="1" applyAlignment="1">
      <alignment horizontal="left" vertical="center" wrapText="1" readingOrder="1"/>
    </xf>
    <xf numFmtId="169" fontId="12" fillId="3" borderId="1" xfId="0" applyNumberFormat="1" applyFont="1" applyFill="1" applyBorder="1" applyAlignment="1">
      <alignment horizontal="right" vertical="center" wrapText="1" readingOrder="1"/>
    </xf>
    <xf numFmtId="175" fontId="12" fillId="3" borderId="1" xfId="0" applyNumberFormat="1" applyFont="1" applyFill="1" applyBorder="1" applyAlignment="1">
      <alignment horizontal="right" vertical="center" wrapText="1" readingOrder="1"/>
    </xf>
    <xf numFmtId="176" fontId="12" fillId="3" borderId="1" xfId="0" applyNumberFormat="1" applyFont="1" applyFill="1" applyBorder="1" applyAlignment="1">
      <alignment horizontal="left" vertical="center" wrapText="1" readingOrder="1"/>
    </xf>
    <xf numFmtId="0" fontId="12" fillId="3" borderId="1" xfId="0" applyNumberFormat="1" applyFont="1" applyFill="1" applyBorder="1" applyAlignment="1">
      <alignment horizontal="right" vertical="center" wrapText="1" readingOrder="1"/>
    </xf>
    <xf numFmtId="176" fontId="12" fillId="3" borderId="1" xfId="0" applyNumberFormat="1" applyFont="1" applyFill="1" applyBorder="1" applyAlignment="1">
      <alignment horizontal="right" vertical="center" wrapText="1" readingOrder="1"/>
    </xf>
    <xf numFmtId="0" fontId="3" fillId="3" borderId="1" xfId="0" applyNumberFormat="1" applyFont="1" applyFill="1" applyBorder="1" applyAlignment="1">
      <alignment horizontal="right" vertical="center" wrapText="1" readingOrder="1"/>
    </xf>
    <xf numFmtId="14" fontId="3" fillId="2" borderId="1" xfId="0" applyNumberFormat="1" applyFont="1" applyFill="1" applyBorder="1" applyAlignment="1">
      <alignment horizontal="right"/>
    </xf>
    <xf numFmtId="0" fontId="3" fillId="2" borderId="1" xfId="0" applyFont="1" applyFill="1" applyBorder="1" applyAlignment="1">
      <alignment horizontal="right"/>
    </xf>
    <xf numFmtId="0" fontId="3" fillId="2" borderId="1" xfId="0" applyFont="1" applyFill="1" applyBorder="1" applyAlignment="1">
      <alignment horizontal="right" readingOrder="1"/>
    </xf>
    <xf numFmtId="0" fontId="9" fillId="0" borderId="1" xfId="0" applyFont="1" applyBorder="1" applyAlignment="1">
      <alignment horizontal="center" vertical="center"/>
    </xf>
  </cellXfs>
  <cellStyles count="10">
    <cellStyle name="Millares" xfId="8" builtinId="3"/>
    <cellStyle name="Moneda" xfId="6" builtinId="4"/>
    <cellStyle name="Moneda [0]" xfId="7" builtinId="7"/>
    <cellStyle name="Moneda [0] 2" xfId="1"/>
    <cellStyle name="Moneda 2" xfId="9"/>
    <cellStyle name="Normal" xfId="0" builtinId="0"/>
    <cellStyle name="Normal 2" xfId="2"/>
    <cellStyle name="Normal 3" xfId="3"/>
    <cellStyle name="Normal 4" xfId="5"/>
    <cellStyle name="Normal 9" xfId="4"/>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6"/>
  <sheetViews>
    <sheetView tabSelected="1" zoomScaleNormal="100" workbookViewId="0">
      <pane ySplit="3" topLeftCell="A11" activePane="bottomLeft" state="frozen"/>
      <selection pane="bottomLeft" activeCell="E153" sqref="E153"/>
    </sheetView>
  </sheetViews>
  <sheetFormatPr baseColWidth="10" defaultColWidth="11.5703125" defaultRowHeight="15" x14ac:dyDescent="0.25"/>
  <cols>
    <col min="1" max="1" width="18.140625" customWidth="1"/>
    <col min="2" max="2" width="19.28515625" customWidth="1"/>
    <col min="3" max="3" width="15.28515625" style="3" customWidth="1"/>
    <col min="4" max="4" width="63.85546875" customWidth="1"/>
    <col min="5" max="5" width="16.140625" customWidth="1"/>
    <col min="6" max="6" width="16.85546875" customWidth="1"/>
    <col min="7" max="7" width="23.42578125" customWidth="1"/>
    <col min="8" max="8" width="21.7109375" customWidth="1"/>
    <col min="9" max="9" width="14.28515625" customWidth="1"/>
    <col min="10" max="10" width="19.5703125" customWidth="1"/>
    <col min="11" max="12" width="11.42578125" bestFit="1" customWidth="1"/>
    <col min="13" max="13" width="45.7109375" customWidth="1"/>
  </cols>
  <sheetData>
    <row r="1" spans="1:26" ht="27.75" customHeight="1" x14ac:dyDescent="0.25">
      <c r="A1" s="94" t="s">
        <v>341</v>
      </c>
      <c r="B1" s="94"/>
      <c r="C1" s="94"/>
      <c r="D1" s="94"/>
      <c r="E1" s="94"/>
      <c r="F1" s="94"/>
      <c r="G1" s="94"/>
      <c r="H1" s="94"/>
      <c r="I1" s="94"/>
      <c r="J1" s="94"/>
      <c r="K1" s="94"/>
      <c r="L1" s="94"/>
      <c r="M1" s="94"/>
      <c r="N1" s="62"/>
      <c r="O1" s="62"/>
      <c r="P1" s="63"/>
    </row>
    <row r="2" spans="1:26" ht="30.75" customHeight="1" x14ac:dyDescent="0.25">
      <c r="A2" s="94" t="s">
        <v>342</v>
      </c>
      <c r="B2" s="94"/>
      <c r="C2" s="94"/>
      <c r="D2" s="94"/>
      <c r="E2" s="94"/>
      <c r="F2" s="94"/>
      <c r="G2" s="94"/>
      <c r="H2" s="94"/>
      <c r="I2" s="94"/>
      <c r="J2" s="94"/>
      <c r="K2" s="94"/>
      <c r="L2" s="94"/>
      <c r="M2" s="94"/>
      <c r="N2" s="64"/>
      <c r="O2" s="64"/>
      <c r="P2" s="64"/>
      <c r="Q2" s="65"/>
      <c r="R2" s="65"/>
      <c r="S2" s="65"/>
      <c r="T2" s="65"/>
      <c r="U2" s="65"/>
      <c r="V2" s="65"/>
      <c r="W2" s="65"/>
      <c r="X2" s="65"/>
      <c r="Y2" s="65"/>
      <c r="Z2" s="65"/>
    </row>
    <row r="3" spans="1:26" s="3" customFormat="1" ht="47.25" customHeight="1" x14ac:dyDescent="0.25">
      <c r="A3" s="1" t="s">
        <v>0</v>
      </c>
      <c r="B3" s="1" t="s">
        <v>1</v>
      </c>
      <c r="C3" s="2" t="s">
        <v>2</v>
      </c>
      <c r="D3" s="1" t="s">
        <v>3</v>
      </c>
      <c r="E3" s="2" t="s">
        <v>4</v>
      </c>
      <c r="F3" s="2" t="s">
        <v>5</v>
      </c>
      <c r="G3" s="2" t="s">
        <v>6</v>
      </c>
      <c r="H3" s="2" t="s">
        <v>8</v>
      </c>
      <c r="I3" s="2" t="s">
        <v>96</v>
      </c>
      <c r="J3" s="2" t="s">
        <v>97</v>
      </c>
      <c r="K3" s="2" t="s">
        <v>98</v>
      </c>
      <c r="L3" s="2" t="s">
        <v>99</v>
      </c>
      <c r="M3" s="2" t="s">
        <v>7</v>
      </c>
    </row>
    <row r="4" spans="1:26" ht="69.599999999999994" customHeight="1" x14ac:dyDescent="0.25">
      <c r="A4" s="4" t="s">
        <v>9</v>
      </c>
      <c r="B4" s="4" t="s">
        <v>10</v>
      </c>
      <c r="C4" s="6" t="s">
        <v>11</v>
      </c>
      <c r="D4" s="36" t="s">
        <v>84</v>
      </c>
      <c r="E4" s="34">
        <v>45504</v>
      </c>
      <c r="F4" s="7">
        <v>45558</v>
      </c>
      <c r="G4" s="8">
        <v>1414716353.05</v>
      </c>
      <c r="H4" s="9" t="s">
        <v>12</v>
      </c>
      <c r="I4" s="46"/>
      <c r="J4" s="46"/>
      <c r="K4" s="66"/>
      <c r="L4" s="46"/>
      <c r="M4" s="46"/>
    </row>
    <row r="5" spans="1:26" ht="69.599999999999994" customHeight="1" x14ac:dyDescent="0.25">
      <c r="A5" s="4" t="s">
        <v>9</v>
      </c>
      <c r="B5" s="4" t="s">
        <v>10</v>
      </c>
      <c r="C5" s="6" t="s">
        <v>13</v>
      </c>
      <c r="D5" s="36" t="s">
        <v>84</v>
      </c>
      <c r="E5" s="34">
        <v>45504</v>
      </c>
      <c r="F5" s="7">
        <v>45539</v>
      </c>
      <c r="G5" s="8">
        <v>1133370050.04</v>
      </c>
      <c r="H5" s="9" t="s">
        <v>12</v>
      </c>
      <c r="I5" s="46"/>
      <c r="J5" s="46"/>
      <c r="K5" s="66"/>
      <c r="L5" s="46"/>
      <c r="M5" s="46"/>
    </row>
    <row r="6" spans="1:26" ht="69.599999999999994" customHeight="1" x14ac:dyDescent="0.25">
      <c r="A6" s="4" t="s">
        <v>9</v>
      </c>
      <c r="B6" s="4" t="s">
        <v>10</v>
      </c>
      <c r="C6" s="6" t="s">
        <v>14</v>
      </c>
      <c r="D6" s="36" t="s">
        <v>84</v>
      </c>
      <c r="E6" s="34">
        <v>45504</v>
      </c>
      <c r="F6" s="7">
        <v>45544</v>
      </c>
      <c r="G6" s="8">
        <v>1359054548.28</v>
      </c>
      <c r="H6" s="9" t="s">
        <v>12</v>
      </c>
      <c r="I6" s="46"/>
      <c r="J6" s="46"/>
      <c r="K6" s="66"/>
      <c r="L6" s="46"/>
      <c r="M6" s="46"/>
    </row>
    <row r="7" spans="1:26" ht="69.599999999999994" customHeight="1" x14ac:dyDescent="0.25">
      <c r="A7" s="4" t="s">
        <v>9</v>
      </c>
      <c r="B7" s="4" t="s">
        <v>10</v>
      </c>
      <c r="C7" s="6" t="s">
        <v>15</v>
      </c>
      <c r="D7" s="36" t="s">
        <v>84</v>
      </c>
      <c r="E7" s="34">
        <v>45504</v>
      </c>
      <c r="F7" s="7">
        <v>45539</v>
      </c>
      <c r="G7" s="8">
        <v>2832905633</v>
      </c>
      <c r="H7" s="9" t="s">
        <v>12</v>
      </c>
      <c r="I7" s="46"/>
      <c r="J7" s="46"/>
      <c r="K7" s="66"/>
      <c r="L7" s="46"/>
      <c r="M7" s="46"/>
    </row>
    <row r="8" spans="1:26" ht="69.599999999999994" customHeight="1" x14ac:dyDescent="0.25">
      <c r="A8" s="4" t="s">
        <v>9</v>
      </c>
      <c r="B8" s="4" t="s">
        <v>10</v>
      </c>
      <c r="C8" s="6" t="s">
        <v>16</v>
      </c>
      <c r="D8" s="36" t="s">
        <v>84</v>
      </c>
      <c r="E8" s="34">
        <v>45503</v>
      </c>
      <c r="F8" s="7">
        <v>45506</v>
      </c>
      <c r="G8" s="8">
        <v>25867113098.119999</v>
      </c>
      <c r="H8" s="9" t="s">
        <v>12</v>
      </c>
      <c r="I8" s="46"/>
      <c r="J8" s="46"/>
      <c r="K8" s="66"/>
      <c r="L8" s="46"/>
      <c r="M8" s="46"/>
    </row>
    <row r="9" spans="1:26" ht="69.599999999999994" customHeight="1" x14ac:dyDescent="0.25">
      <c r="A9" s="4" t="s">
        <v>9</v>
      </c>
      <c r="B9" s="4" t="s">
        <v>10</v>
      </c>
      <c r="C9" s="6" t="s">
        <v>17</v>
      </c>
      <c r="D9" s="36" t="s">
        <v>85</v>
      </c>
      <c r="E9" s="34">
        <v>45517</v>
      </c>
      <c r="F9" s="7">
        <v>45536</v>
      </c>
      <c r="G9" s="8">
        <v>7882639545.6000004</v>
      </c>
      <c r="H9" s="9">
        <v>1094</v>
      </c>
      <c r="I9" s="46"/>
      <c r="J9" s="46"/>
      <c r="K9" s="66"/>
      <c r="L9" s="46"/>
      <c r="M9" s="46"/>
    </row>
    <row r="10" spans="1:26" ht="69.599999999999994" customHeight="1" x14ac:dyDescent="0.25">
      <c r="A10" s="4" t="s">
        <v>9</v>
      </c>
      <c r="B10" s="4" t="s">
        <v>10</v>
      </c>
      <c r="C10" s="6" t="s">
        <v>18</v>
      </c>
      <c r="D10" s="36" t="s">
        <v>86</v>
      </c>
      <c r="E10" s="34">
        <v>45587</v>
      </c>
      <c r="F10" s="7">
        <v>45597</v>
      </c>
      <c r="G10" s="8">
        <v>4086893671.4000001</v>
      </c>
      <c r="H10" s="9" t="s">
        <v>19</v>
      </c>
      <c r="I10" s="46"/>
      <c r="J10" s="46"/>
      <c r="K10" s="66"/>
      <c r="L10" s="46"/>
      <c r="M10" s="46"/>
    </row>
    <row r="11" spans="1:26" ht="69.599999999999994" customHeight="1" x14ac:dyDescent="0.25">
      <c r="A11" s="4" t="s">
        <v>9</v>
      </c>
      <c r="B11" s="4" t="s">
        <v>10</v>
      </c>
      <c r="C11" s="6" t="s">
        <v>20</v>
      </c>
      <c r="D11" s="36" t="s">
        <v>83</v>
      </c>
      <c r="E11" s="34" t="s">
        <v>21</v>
      </c>
      <c r="F11" s="7">
        <v>45645</v>
      </c>
      <c r="G11" s="8">
        <v>508441106</v>
      </c>
      <c r="H11" s="9">
        <v>1095</v>
      </c>
      <c r="I11" s="46"/>
      <c r="J11" s="46"/>
      <c r="K11" s="66"/>
      <c r="L11" s="46"/>
      <c r="M11" s="46"/>
    </row>
    <row r="12" spans="1:26" ht="38.25" x14ac:dyDescent="0.25">
      <c r="A12" s="4" t="s">
        <v>9</v>
      </c>
      <c r="B12" s="30" t="s">
        <v>89</v>
      </c>
      <c r="C12" s="10" t="s">
        <v>22</v>
      </c>
      <c r="D12" s="37" t="s">
        <v>87</v>
      </c>
      <c r="E12" s="11">
        <v>45271</v>
      </c>
      <c r="F12" s="12">
        <v>45314</v>
      </c>
      <c r="G12" s="13">
        <v>12527150591</v>
      </c>
      <c r="H12" s="14" t="s">
        <v>23</v>
      </c>
      <c r="I12" s="46"/>
      <c r="J12" s="46"/>
      <c r="K12" s="12" t="s">
        <v>92</v>
      </c>
      <c r="L12" s="14" t="s">
        <v>93</v>
      </c>
      <c r="M12" s="46"/>
    </row>
    <row r="13" spans="1:26" ht="38.25" x14ac:dyDescent="0.25">
      <c r="A13" s="4" t="s">
        <v>9</v>
      </c>
      <c r="B13" s="30" t="s">
        <v>89</v>
      </c>
      <c r="C13" s="10" t="s">
        <v>24</v>
      </c>
      <c r="D13" s="37" t="s">
        <v>88</v>
      </c>
      <c r="E13" s="11">
        <v>45237</v>
      </c>
      <c r="F13" s="12">
        <v>45273</v>
      </c>
      <c r="G13" s="13">
        <v>24351597453</v>
      </c>
      <c r="H13" s="14" t="s">
        <v>25</v>
      </c>
      <c r="I13" s="46"/>
      <c r="J13" s="46"/>
      <c r="K13" s="15">
        <v>45637</v>
      </c>
      <c r="L13" s="16" t="s">
        <v>26</v>
      </c>
      <c r="M13" s="46"/>
    </row>
    <row r="14" spans="1:26" ht="76.5" customHeight="1" x14ac:dyDescent="0.25">
      <c r="A14" s="4" t="s">
        <v>9</v>
      </c>
      <c r="B14" s="17" t="s">
        <v>91</v>
      </c>
      <c r="C14" s="31" t="s">
        <v>27</v>
      </c>
      <c r="D14" s="28" t="s">
        <v>28</v>
      </c>
      <c r="E14" s="35" t="s">
        <v>29</v>
      </c>
      <c r="F14" s="18" t="s">
        <v>29</v>
      </c>
      <c r="G14" s="18" t="s">
        <v>30</v>
      </c>
      <c r="H14" s="18" t="s">
        <v>31</v>
      </c>
      <c r="I14" s="46"/>
      <c r="J14" s="46"/>
      <c r="K14" s="46"/>
      <c r="L14" s="46"/>
      <c r="M14" s="46"/>
    </row>
    <row r="15" spans="1:26" ht="38.25" x14ac:dyDescent="0.25">
      <c r="A15" s="4" t="s">
        <v>9</v>
      </c>
      <c r="B15" s="27" t="s">
        <v>90</v>
      </c>
      <c r="C15" s="32" t="s">
        <v>80</v>
      </c>
      <c r="D15" s="29" t="s">
        <v>81</v>
      </c>
      <c r="E15" s="38">
        <v>45359</v>
      </c>
      <c r="F15" s="39">
        <v>45364</v>
      </c>
      <c r="G15" s="19">
        <v>938826654</v>
      </c>
      <c r="H15" s="20" t="s">
        <v>82</v>
      </c>
      <c r="I15" s="42">
        <v>45656</v>
      </c>
      <c r="J15" s="43">
        <v>156172090</v>
      </c>
      <c r="K15" s="42">
        <v>45656</v>
      </c>
      <c r="L15" s="17" t="s">
        <v>65</v>
      </c>
      <c r="M15" s="47" t="s">
        <v>69</v>
      </c>
    </row>
    <row r="16" spans="1:26" ht="76.5" x14ac:dyDescent="0.25">
      <c r="A16" s="4" t="s">
        <v>9</v>
      </c>
      <c r="B16" s="27" t="s">
        <v>90</v>
      </c>
      <c r="C16" s="32" t="s">
        <v>32</v>
      </c>
      <c r="D16" s="29" t="s">
        <v>33</v>
      </c>
      <c r="E16" s="38">
        <v>45364</v>
      </c>
      <c r="F16" s="39">
        <v>45369</v>
      </c>
      <c r="G16" s="19">
        <v>283367068</v>
      </c>
      <c r="H16" s="20" t="s">
        <v>34</v>
      </c>
      <c r="I16" s="42" t="s">
        <v>94</v>
      </c>
      <c r="J16" s="43" t="s">
        <v>95</v>
      </c>
      <c r="K16" s="42">
        <v>45652</v>
      </c>
      <c r="L16" s="17" t="s">
        <v>66</v>
      </c>
      <c r="M16" s="47" t="s">
        <v>70</v>
      </c>
    </row>
    <row r="17" spans="1:13" ht="51" x14ac:dyDescent="0.25">
      <c r="A17" s="4" t="s">
        <v>9</v>
      </c>
      <c r="B17" s="27" t="s">
        <v>90</v>
      </c>
      <c r="C17" s="32" t="s">
        <v>35</v>
      </c>
      <c r="D17" s="29" t="s">
        <v>36</v>
      </c>
      <c r="E17" s="38">
        <v>45359</v>
      </c>
      <c r="F17" s="39">
        <v>45364</v>
      </c>
      <c r="G17" s="19">
        <v>34473407</v>
      </c>
      <c r="H17" s="20" t="s">
        <v>37</v>
      </c>
      <c r="I17" s="42">
        <v>45421</v>
      </c>
      <c r="J17" s="43">
        <v>860084</v>
      </c>
      <c r="K17" s="17"/>
      <c r="L17" s="17"/>
      <c r="M17" s="47" t="s">
        <v>71</v>
      </c>
    </row>
    <row r="18" spans="1:13" ht="51" x14ac:dyDescent="0.25">
      <c r="A18" s="4" t="s">
        <v>9</v>
      </c>
      <c r="B18" s="27" t="s">
        <v>90</v>
      </c>
      <c r="C18" s="33" t="s">
        <v>38</v>
      </c>
      <c r="D18" s="5" t="s">
        <v>39</v>
      </c>
      <c r="E18" s="40">
        <v>45372</v>
      </c>
      <c r="F18" s="41">
        <v>45383</v>
      </c>
      <c r="G18" s="21">
        <v>403926614</v>
      </c>
      <c r="H18" s="22" t="s">
        <v>40</v>
      </c>
      <c r="I18" s="44">
        <v>45643</v>
      </c>
      <c r="J18" s="45">
        <v>72760688</v>
      </c>
      <c r="K18" s="42">
        <v>45652</v>
      </c>
      <c r="L18" s="17" t="s">
        <v>67</v>
      </c>
      <c r="M18" s="27" t="s">
        <v>72</v>
      </c>
    </row>
    <row r="19" spans="1:13" ht="51" x14ac:dyDescent="0.25">
      <c r="A19" s="4" t="s">
        <v>9</v>
      </c>
      <c r="B19" s="27" t="s">
        <v>90</v>
      </c>
      <c r="C19" s="25" t="s">
        <v>41</v>
      </c>
      <c r="D19" s="29" t="s">
        <v>42</v>
      </c>
      <c r="E19" s="39">
        <v>45428</v>
      </c>
      <c r="F19" s="39">
        <v>45657</v>
      </c>
      <c r="G19" s="23">
        <v>151459371</v>
      </c>
      <c r="H19" s="24" t="s">
        <v>43</v>
      </c>
      <c r="I19" s="44">
        <v>45588</v>
      </c>
      <c r="J19" s="45">
        <v>173064663</v>
      </c>
      <c r="K19" s="17"/>
      <c r="L19" s="17"/>
      <c r="M19" s="26" t="s">
        <v>73</v>
      </c>
    </row>
    <row r="20" spans="1:13" ht="63.75" x14ac:dyDescent="0.25">
      <c r="A20" s="4" t="s">
        <v>9</v>
      </c>
      <c r="B20" s="27" t="s">
        <v>90</v>
      </c>
      <c r="C20" s="25" t="s">
        <v>44</v>
      </c>
      <c r="D20" s="29" t="s">
        <v>45</v>
      </c>
      <c r="E20" s="39">
        <v>45470</v>
      </c>
      <c r="F20" s="39">
        <v>45502</v>
      </c>
      <c r="G20" s="23">
        <v>550051040</v>
      </c>
      <c r="H20" s="24" t="s">
        <v>46</v>
      </c>
      <c r="I20" s="42">
        <v>45567</v>
      </c>
      <c r="J20" s="43">
        <v>299999940</v>
      </c>
      <c r="K20" s="42">
        <v>45604</v>
      </c>
      <c r="L20" s="17" t="s">
        <v>68</v>
      </c>
      <c r="M20" s="26" t="s">
        <v>74</v>
      </c>
    </row>
    <row r="21" spans="1:13" ht="63.75" x14ac:dyDescent="0.25">
      <c r="A21" s="4" t="s">
        <v>9</v>
      </c>
      <c r="B21" s="27" t="s">
        <v>90</v>
      </c>
      <c r="C21" s="25" t="s">
        <v>47</v>
      </c>
      <c r="D21" s="29" t="s">
        <v>48</v>
      </c>
      <c r="E21" s="39">
        <v>45483</v>
      </c>
      <c r="F21" s="39">
        <v>45483</v>
      </c>
      <c r="G21" s="23">
        <v>336992177</v>
      </c>
      <c r="H21" s="24" t="s">
        <v>46</v>
      </c>
      <c r="I21" s="17"/>
      <c r="J21" s="43"/>
      <c r="K21" s="17"/>
      <c r="L21" s="17"/>
      <c r="M21" s="26" t="s">
        <v>75</v>
      </c>
    </row>
    <row r="22" spans="1:13" ht="63.75" x14ac:dyDescent="0.25">
      <c r="A22" s="4" t="s">
        <v>9</v>
      </c>
      <c r="B22" s="27" t="s">
        <v>90</v>
      </c>
      <c r="C22" s="25" t="s">
        <v>49</v>
      </c>
      <c r="D22" s="29" t="s">
        <v>50</v>
      </c>
      <c r="E22" s="39">
        <v>45491</v>
      </c>
      <c r="F22" s="39">
        <v>45524</v>
      </c>
      <c r="G22" s="23">
        <v>179985600</v>
      </c>
      <c r="H22" s="24" t="s">
        <v>51</v>
      </c>
      <c r="I22" s="17"/>
      <c r="J22" s="43"/>
      <c r="K22" s="17"/>
      <c r="L22" s="17"/>
      <c r="M22" s="26" t="s">
        <v>76</v>
      </c>
    </row>
    <row r="23" spans="1:13" ht="63.75" x14ac:dyDescent="0.25">
      <c r="A23" s="4" t="s">
        <v>9</v>
      </c>
      <c r="B23" s="27" t="s">
        <v>90</v>
      </c>
      <c r="C23" s="25" t="s">
        <v>52</v>
      </c>
      <c r="D23" s="29" t="s">
        <v>53</v>
      </c>
      <c r="E23" s="39">
        <v>45496</v>
      </c>
      <c r="F23" s="39">
        <v>45506</v>
      </c>
      <c r="G23" s="23">
        <v>112351949</v>
      </c>
      <c r="H23" s="24" t="s">
        <v>51</v>
      </c>
      <c r="I23" s="17"/>
      <c r="J23" s="43"/>
      <c r="K23" s="17"/>
      <c r="L23" s="17"/>
      <c r="M23" s="26" t="s">
        <v>77</v>
      </c>
    </row>
    <row r="24" spans="1:13" ht="63.75" x14ac:dyDescent="0.25">
      <c r="A24" s="4" t="s">
        <v>9</v>
      </c>
      <c r="B24" s="27" t="s">
        <v>90</v>
      </c>
      <c r="C24" s="25" t="s">
        <v>54</v>
      </c>
      <c r="D24" s="29" t="s">
        <v>55</v>
      </c>
      <c r="E24" s="39">
        <v>45540</v>
      </c>
      <c r="F24" s="39">
        <v>45560</v>
      </c>
      <c r="G24" s="23">
        <v>55349910</v>
      </c>
      <c r="H24" s="24" t="s">
        <v>51</v>
      </c>
      <c r="I24" s="42">
        <v>45630</v>
      </c>
      <c r="J24" s="43">
        <v>2260200</v>
      </c>
      <c r="K24" s="17"/>
      <c r="L24" s="17"/>
      <c r="M24" s="26" t="s">
        <v>73</v>
      </c>
    </row>
    <row r="25" spans="1:13" ht="63.75" x14ac:dyDescent="0.25">
      <c r="A25" s="4" t="s">
        <v>9</v>
      </c>
      <c r="B25" s="27" t="s">
        <v>90</v>
      </c>
      <c r="C25" s="25" t="s">
        <v>56</v>
      </c>
      <c r="D25" s="29" t="s">
        <v>57</v>
      </c>
      <c r="E25" s="39">
        <v>45560</v>
      </c>
      <c r="F25" s="39">
        <v>45569</v>
      </c>
      <c r="G25" s="23">
        <v>94499900</v>
      </c>
      <c r="H25" s="24" t="s">
        <v>58</v>
      </c>
      <c r="I25" s="42"/>
      <c r="J25" s="43"/>
      <c r="K25" s="17"/>
      <c r="L25" s="17"/>
      <c r="M25" s="26" t="s">
        <v>73</v>
      </c>
    </row>
    <row r="26" spans="1:13" ht="63.75" x14ac:dyDescent="0.25">
      <c r="A26" s="4" t="s">
        <v>9</v>
      </c>
      <c r="B26" s="27" t="s">
        <v>90</v>
      </c>
      <c r="C26" s="25" t="s">
        <v>59</v>
      </c>
      <c r="D26" s="29" t="s">
        <v>60</v>
      </c>
      <c r="E26" s="39">
        <v>45589</v>
      </c>
      <c r="F26" s="39">
        <v>45604</v>
      </c>
      <c r="G26" s="23">
        <v>603053387</v>
      </c>
      <c r="H26" s="24" t="s">
        <v>61</v>
      </c>
      <c r="I26" s="42"/>
      <c r="J26" s="43"/>
      <c r="K26" s="17"/>
      <c r="L26" s="17"/>
      <c r="M26" s="26" t="s">
        <v>78</v>
      </c>
    </row>
    <row r="27" spans="1:13" ht="63.75" x14ac:dyDescent="0.25">
      <c r="A27" s="4" t="s">
        <v>9</v>
      </c>
      <c r="B27" s="27" t="s">
        <v>90</v>
      </c>
      <c r="C27" s="25" t="s">
        <v>62</v>
      </c>
      <c r="D27" s="29" t="s">
        <v>63</v>
      </c>
      <c r="E27" s="39">
        <v>45603</v>
      </c>
      <c r="F27" s="39">
        <v>45615</v>
      </c>
      <c r="G27" s="23">
        <v>599984787</v>
      </c>
      <c r="H27" s="24" t="s">
        <v>64</v>
      </c>
      <c r="I27" s="42"/>
      <c r="J27" s="43"/>
      <c r="K27" s="17"/>
      <c r="L27" s="17"/>
      <c r="M27" s="26" t="s">
        <v>79</v>
      </c>
    </row>
    <row r="28" spans="1:13" ht="38.25" x14ac:dyDescent="0.25">
      <c r="A28" s="25" t="s">
        <v>100</v>
      </c>
      <c r="B28" s="48" t="s">
        <v>101</v>
      </c>
      <c r="C28" s="49" t="s">
        <v>102</v>
      </c>
      <c r="D28" s="50" t="s">
        <v>103</v>
      </c>
      <c r="E28" s="51">
        <v>45572</v>
      </c>
      <c r="F28" s="52">
        <v>45593</v>
      </c>
      <c r="G28" s="53">
        <v>8144784660</v>
      </c>
      <c r="H28" s="49">
        <v>240</v>
      </c>
      <c r="I28" s="54"/>
      <c r="J28" s="67"/>
      <c r="K28" s="55"/>
      <c r="L28" s="46"/>
      <c r="M28" s="46"/>
    </row>
    <row r="29" spans="1:13" ht="38.25" x14ac:dyDescent="0.25">
      <c r="A29" s="25" t="s">
        <v>104</v>
      </c>
      <c r="B29" s="48" t="s">
        <v>101</v>
      </c>
      <c r="C29" s="49" t="s">
        <v>105</v>
      </c>
      <c r="D29" s="50" t="s">
        <v>106</v>
      </c>
      <c r="E29" s="56">
        <v>45573</v>
      </c>
      <c r="F29" s="52">
        <v>45595</v>
      </c>
      <c r="G29" s="53">
        <v>74979057132</v>
      </c>
      <c r="H29" s="49">
        <v>730</v>
      </c>
      <c r="I29" s="25"/>
      <c r="J29" s="25"/>
      <c r="K29" s="55"/>
      <c r="L29" s="46"/>
      <c r="M29" s="46"/>
    </row>
    <row r="30" spans="1:13" ht="51" x14ac:dyDescent="0.25">
      <c r="A30" s="25" t="s">
        <v>104</v>
      </c>
      <c r="B30" s="48" t="s">
        <v>101</v>
      </c>
      <c r="C30" s="49" t="s">
        <v>107</v>
      </c>
      <c r="D30" s="50" t="s">
        <v>108</v>
      </c>
      <c r="E30" s="51">
        <v>45582</v>
      </c>
      <c r="F30" s="52">
        <v>45614</v>
      </c>
      <c r="G30" s="53">
        <v>7365203975</v>
      </c>
      <c r="H30" s="49">
        <v>180</v>
      </c>
      <c r="I30" s="46"/>
      <c r="J30" s="68"/>
      <c r="K30" s="55"/>
      <c r="L30" s="46"/>
      <c r="M30" s="46"/>
    </row>
    <row r="31" spans="1:13" ht="38.25" x14ac:dyDescent="0.25">
      <c r="A31" s="25" t="s">
        <v>109</v>
      </c>
      <c r="B31" s="48" t="s">
        <v>101</v>
      </c>
      <c r="C31" s="49" t="s">
        <v>110</v>
      </c>
      <c r="D31" s="50" t="s">
        <v>111</v>
      </c>
      <c r="E31" s="51">
        <v>45575</v>
      </c>
      <c r="F31" s="52">
        <v>45590</v>
      </c>
      <c r="G31" s="53">
        <v>1077594094</v>
      </c>
      <c r="H31" s="49">
        <v>180</v>
      </c>
      <c r="I31" s="46"/>
      <c r="J31" s="46"/>
      <c r="K31" s="55"/>
      <c r="L31" s="46"/>
      <c r="M31" s="46"/>
    </row>
    <row r="32" spans="1:13" ht="38.25" x14ac:dyDescent="0.25">
      <c r="A32" s="25" t="s">
        <v>104</v>
      </c>
      <c r="B32" s="48" t="s">
        <v>101</v>
      </c>
      <c r="C32" s="49" t="s">
        <v>112</v>
      </c>
      <c r="D32" s="50" t="s">
        <v>113</v>
      </c>
      <c r="E32" s="56">
        <v>45590</v>
      </c>
      <c r="F32" s="52">
        <v>45635</v>
      </c>
      <c r="G32" s="53">
        <v>68949144813</v>
      </c>
      <c r="H32" s="49">
        <v>1095</v>
      </c>
      <c r="I32" s="46"/>
      <c r="J32" s="46"/>
      <c r="K32" s="55"/>
      <c r="L32" s="46"/>
      <c r="M32" s="46"/>
    </row>
    <row r="33" spans="1:13" ht="38.25" x14ac:dyDescent="0.25">
      <c r="A33" s="25" t="s">
        <v>109</v>
      </c>
      <c r="B33" s="48" t="s">
        <v>101</v>
      </c>
      <c r="C33" s="49" t="s">
        <v>114</v>
      </c>
      <c r="D33" s="50" t="s">
        <v>115</v>
      </c>
      <c r="E33" s="51">
        <v>45567</v>
      </c>
      <c r="F33" s="52">
        <v>45590</v>
      </c>
      <c r="G33" s="53">
        <v>1064238470</v>
      </c>
      <c r="H33" s="49">
        <v>180</v>
      </c>
      <c r="I33" s="46"/>
      <c r="J33" s="46"/>
      <c r="K33" s="55"/>
      <c r="L33" s="46"/>
      <c r="M33" s="46"/>
    </row>
    <row r="34" spans="1:13" ht="38.25" x14ac:dyDescent="0.25">
      <c r="A34" s="25" t="s">
        <v>104</v>
      </c>
      <c r="B34" s="48" t="s">
        <v>101</v>
      </c>
      <c r="C34" s="49" t="s">
        <v>116</v>
      </c>
      <c r="D34" s="50" t="s">
        <v>117</v>
      </c>
      <c r="E34" s="51">
        <v>45590</v>
      </c>
      <c r="F34" s="52">
        <v>45635</v>
      </c>
      <c r="G34" s="53">
        <v>64374112262</v>
      </c>
      <c r="H34" s="49">
        <v>1095</v>
      </c>
      <c r="I34" s="46"/>
      <c r="J34" s="46"/>
      <c r="K34" s="55"/>
      <c r="L34" s="46"/>
      <c r="M34" s="46"/>
    </row>
    <row r="35" spans="1:13" ht="51" x14ac:dyDescent="0.25">
      <c r="A35" s="25" t="s">
        <v>104</v>
      </c>
      <c r="B35" s="48" t="s">
        <v>101</v>
      </c>
      <c r="C35" s="49" t="s">
        <v>118</v>
      </c>
      <c r="D35" s="50" t="s">
        <v>119</v>
      </c>
      <c r="E35" s="51">
        <v>45590</v>
      </c>
      <c r="F35" s="52">
        <v>45659</v>
      </c>
      <c r="G35" s="53">
        <v>33767105884.82</v>
      </c>
      <c r="H35" s="49">
        <v>450</v>
      </c>
      <c r="I35" s="46"/>
      <c r="J35" s="46"/>
      <c r="K35" s="55"/>
      <c r="L35" s="46"/>
      <c r="M35" s="46"/>
    </row>
    <row r="36" spans="1:13" ht="38.25" x14ac:dyDescent="0.25">
      <c r="A36" s="25" t="s">
        <v>104</v>
      </c>
      <c r="B36" s="48" t="s">
        <v>101</v>
      </c>
      <c r="C36" s="49" t="s">
        <v>120</v>
      </c>
      <c r="D36" s="50" t="s">
        <v>121</v>
      </c>
      <c r="E36" s="51">
        <v>45590</v>
      </c>
      <c r="F36" s="52">
        <v>45635</v>
      </c>
      <c r="G36" s="53">
        <v>9839898273</v>
      </c>
      <c r="H36" s="49">
        <v>1095</v>
      </c>
      <c r="I36" s="46"/>
      <c r="J36" s="46"/>
      <c r="K36" s="55"/>
      <c r="L36" s="46"/>
      <c r="M36" s="46"/>
    </row>
    <row r="37" spans="1:13" ht="38.25" x14ac:dyDescent="0.25">
      <c r="A37" s="25" t="s">
        <v>104</v>
      </c>
      <c r="B37" s="48" t="s">
        <v>101</v>
      </c>
      <c r="C37" s="49" t="s">
        <v>122</v>
      </c>
      <c r="D37" s="50" t="s">
        <v>123</v>
      </c>
      <c r="E37" s="51">
        <v>45596</v>
      </c>
      <c r="F37" s="52">
        <v>45637</v>
      </c>
      <c r="G37" s="53">
        <v>1484865673</v>
      </c>
      <c r="H37" s="49">
        <v>300</v>
      </c>
      <c r="I37" s="46"/>
      <c r="J37" s="46"/>
      <c r="K37" s="55"/>
      <c r="L37" s="46"/>
      <c r="M37" s="46"/>
    </row>
    <row r="38" spans="1:13" ht="38.25" x14ac:dyDescent="0.25">
      <c r="A38" s="25" t="s">
        <v>104</v>
      </c>
      <c r="B38" s="48" t="s">
        <v>101</v>
      </c>
      <c r="C38" s="49" t="s">
        <v>124</v>
      </c>
      <c r="D38" s="50" t="s">
        <v>125</v>
      </c>
      <c r="E38" s="51">
        <v>45590</v>
      </c>
      <c r="F38" s="52">
        <v>45635</v>
      </c>
      <c r="G38" s="53">
        <v>64561021248</v>
      </c>
      <c r="H38" s="49">
        <v>1095</v>
      </c>
      <c r="I38" s="46"/>
      <c r="J38" s="46"/>
      <c r="K38" s="55"/>
      <c r="L38" s="46"/>
      <c r="M38" s="46"/>
    </row>
    <row r="39" spans="1:13" ht="38.25" x14ac:dyDescent="0.25">
      <c r="A39" s="25" t="s">
        <v>104</v>
      </c>
      <c r="B39" s="48" t="s">
        <v>101</v>
      </c>
      <c r="C39" s="49" t="s">
        <v>126</v>
      </c>
      <c r="D39" s="50" t="s">
        <v>127</v>
      </c>
      <c r="E39" s="51">
        <v>45601</v>
      </c>
      <c r="F39" s="52">
        <v>45632</v>
      </c>
      <c r="G39" s="53">
        <v>15624359220</v>
      </c>
      <c r="H39" s="49">
        <v>600</v>
      </c>
      <c r="I39" s="46"/>
      <c r="J39" s="46"/>
      <c r="K39" s="55"/>
      <c r="L39" s="46"/>
      <c r="M39" s="46"/>
    </row>
    <row r="40" spans="1:13" ht="38.25" x14ac:dyDescent="0.25">
      <c r="A40" s="25" t="s">
        <v>100</v>
      </c>
      <c r="B40" s="48" t="s">
        <v>101</v>
      </c>
      <c r="C40" s="49" t="s">
        <v>128</v>
      </c>
      <c r="D40" s="50" t="s">
        <v>129</v>
      </c>
      <c r="E40" s="51">
        <v>45625</v>
      </c>
      <c r="F40" s="52">
        <v>45639</v>
      </c>
      <c r="G40" s="53">
        <v>6871874962</v>
      </c>
      <c r="H40" s="49">
        <v>730</v>
      </c>
      <c r="I40" s="46"/>
      <c r="J40" s="46"/>
      <c r="K40" s="55"/>
      <c r="L40" s="46"/>
      <c r="M40" s="46"/>
    </row>
    <row r="41" spans="1:13" ht="38.25" x14ac:dyDescent="0.25">
      <c r="A41" s="25" t="s">
        <v>100</v>
      </c>
      <c r="B41" s="48" t="s">
        <v>101</v>
      </c>
      <c r="C41" s="49" t="s">
        <v>130</v>
      </c>
      <c r="D41" s="50" t="s">
        <v>131</v>
      </c>
      <c r="E41" s="51">
        <v>45621</v>
      </c>
      <c r="F41" s="52">
        <v>45628</v>
      </c>
      <c r="G41" s="53">
        <v>350719192</v>
      </c>
      <c r="H41" s="49">
        <v>90</v>
      </c>
      <c r="I41" s="46"/>
      <c r="J41" s="46"/>
      <c r="K41" s="55"/>
      <c r="L41" s="46"/>
      <c r="M41" s="46"/>
    </row>
    <row r="42" spans="1:13" ht="38.25" x14ac:dyDescent="0.25">
      <c r="A42" s="25" t="s">
        <v>104</v>
      </c>
      <c r="B42" s="48" t="s">
        <v>101</v>
      </c>
      <c r="C42" s="49" t="s">
        <v>132</v>
      </c>
      <c r="D42" s="50" t="s">
        <v>133</v>
      </c>
      <c r="E42" s="51">
        <v>45625</v>
      </c>
      <c r="F42" s="52">
        <v>45635</v>
      </c>
      <c r="G42" s="53">
        <v>43905887866</v>
      </c>
      <c r="H42" s="49">
        <v>910</v>
      </c>
      <c r="I42" s="46"/>
      <c r="J42" s="46"/>
      <c r="K42" s="55"/>
      <c r="L42" s="46"/>
      <c r="M42" s="46"/>
    </row>
    <row r="43" spans="1:13" ht="38.25" x14ac:dyDescent="0.25">
      <c r="A43" s="25" t="s">
        <v>100</v>
      </c>
      <c r="B43" s="48" t="s">
        <v>101</v>
      </c>
      <c r="C43" s="49" t="s">
        <v>134</v>
      </c>
      <c r="D43" s="50" t="s">
        <v>135</v>
      </c>
      <c r="E43" s="51">
        <v>45604</v>
      </c>
      <c r="F43" s="52">
        <v>45645</v>
      </c>
      <c r="G43" s="53">
        <v>5872567566</v>
      </c>
      <c r="H43" s="49">
        <v>547</v>
      </c>
      <c r="I43" s="46"/>
      <c r="J43" s="46"/>
      <c r="K43" s="55"/>
      <c r="L43" s="46"/>
      <c r="M43" s="46"/>
    </row>
    <row r="44" spans="1:13" ht="51" x14ac:dyDescent="0.25">
      <c r="A44" s="25" t="s">
        <v>104</v>
      </c>
      <c r="B44" s="48" t="s">
        <v>101</v>
      </c>
      <c r="C44" s="49" t="s">
        <v>136</v>
      </c>
      <c r="D44" s="50" t="s">
        <v>137</v>
      </c>
      <c r="E44" s="51">
        <v>45603</v>
      </c>
      <c r="F44" s="52">
        <v>45618</v>
      </c>
      <c r="G44" s="53">
        <v>22441096830</v>
      </c>
      <c r="H44" s="49">
        <v>730</v>
      </c>
      <c r="I44" s="46"/>
      <c r="J44" s="46"/>
      <c r="K44" s="55"/>
      <c r="L44" s="46"/>
      <c r="M44" s="46"/>
    </row>
    <row r="45" spans="1:13" ht="38.25" x14ac:dyDescent="0.25">
      <c r="A45" s="25" t="s">
        <v>100</v>
      </c>
      <c r="B45" s="48" t="s">
        <v>101</v>
      </c>
      <c r="C45" s="49" t="s">
        <v>138</v>
      </c>
      <c r="D45" s="50" t="s">
        <v>139</v>
      </c>
      <c r="E45" s="51">
        <v>45625</v>
      </c>
      <c r="F45" s="52">
        <v>45639</v>
      </c>
      <c r="G45" s="53">
        <v>6849828573</v>
      </c>
      <c r="H45" s="49">
        <v>730</v>
      </c>
      <c r="I45" s="46"/>
      <c r="J45" s="46"/>
      <c r="K45" s="55"/>
      <c r="L45" s="46"/>
      <c r="M45" s="46"/>
    </row>
    <row r="46" spans="1:13" ht="38.25" x14ac:dyDescent="0.25">
      <c r="A46" s="25" t="s">
        <v>104</v>
      </c>
      <c r="B46" s="48" t="s">
        <v>101</v>
      </c>
      <c r="C46" s="49" t="s">
        <v>140</v>
      </c>
      <c r="D46" s="50" t="s">
        <v>141</v>
      </c>
      <c r="E46" s="51">
        <v>45642</v>
      </c>
      <c r="F46" s="52">
        <v>45691</v>
      </c>
      <c r="G46" s="53">
        <v>13476833015</v>
      </c>
      <c r="H46" s="49">
        <v>365</v>
      </c>
      <c r="I46" s="46"/>
      <c r="J46" s="46"/>
      <c r="K46" s="55"/>
      <c r="L46" s="46"/>
      <c r="M46" s="46"/>
    </row>
    <row r="47" spans="1:13" ht="38.25" x14ac:dyDescent="0.25">
      <c r="A47" s="25" t="s">
        <v>104</v>
      </c>
      <c r="B47" s="48" t="s">
        <v>101</v>
      </c>
      <c r="C47" s="49" t="s">
        <v>142</v>
      </c>
      <c r="D47" s="50" t="s">
        <v>143</v>
      </c>
      <c r="E47" s="51">
        <v>45644</v>
      </c>
      <c r="F47" s="52">
        <v>45670</v>
      </c>
      <c r="G47" s="53">
        <v>2454550465</v>
      </c>
      <c r="H47" s="49">
        <v>150</v>
      </c>
      <c r="I47" s="46"/>
      <c r="J47" s="46"/>
      <c r="K47" s="55"/>
      <c r="L47" s="46"/>
      <c r="M47" s="46"/>
    </row>
    <row r="48" spans="1:13" ht="38.25" x14ac:dyDescent="0.25">
      <c r="A48" s="25" t="s">
        <v>104</v>
      </c>
      <c r="B48" s="48" t="s">
        <v>101</v>
      </c>
      <c r="C48" s="49" t="s">
        <v>144</v>
      </c>
      <c r="D48" s="50" t="s">
        <v>145</v>
      </c>
      <c r="E48" s="51">
        <v>45628</v>
      </c>
      <c r="F48" s="52">
        <v>45657</v>
      </c>
      <c r="G48" s="53">
        <v>27409585979</v>
      </c>
      <c r="H48" s="49">
        <v>450</v>
      </c>
      <c r="I48" s="46"/>
      <c r="J48" s="46"/>
      <c r="K48" s="55"/>
      <c r="L48" s="46"/>
      <c r="M48" s="46"/>
    </row>
    <row r="49" spans="1:13" ht="38.25" x14ac:dyDescent="0.25">
      <c r="A49" s="25" t="s">
        <v>100</v>
      </c>
      <c r="B49" s="48" t="s">
        <v>101</v>
      </c>
      <c r="C49" s="49" t="s">
        <v>146</v>
      </c>
      <c r="D49" s="50" t="s">
        <v>147</v>
      </c>
      <c r="E49" s="51">
        <v>45653</v>
      </c>
      <c r="F49" s="52">
        <v>45687</v>
      </c>
      <c r="G49" s="53">
        <v>2560409365</v>
      </c>
      <c r="H49" s="49">
        <v>210</v>
      </c>
      <c r="I49" s="46"/>
      <c r="J49" s="46"/>
      <c r="K49" s="55"/>
      <c r="L49" s="46"/>
      <c r="M49" s="46"/>
    </row>
    <row r="50" spans="1:13" ht="38.25" x14ac:dyDescent="0.25">
      <c r="A50" s="25" t="s">
        <v>104</v>
      </c>
      <c r="B50" s="48" t="s">
        <v>101</v>
      </c>
      <c r="C50" s="49" t="s">
        <v>148</v>
      </c>
      <c r="D50" s="50" t="s">
        <v>149</v>
      </c>
      <c r="E50" s="51">
        <v>45639</v>
      </c>
      <c r="F50" s="52">
        <v>45691</v>
      </c>
      <c r="G50" s="53">
        <v>5688188118</v>
      </c>
      <c r="H50" s="49">
        <v>600</v>
      </c>
      <c r="I50" s="46"/>
      <c r="J50" s="46"/>
      <c r="K50" s="55"/>
      <c r="L50" s="46"/>
      <c r="M50" s="46"/>
    </row>
    <row r="51" spans="1:13" ht="38.25" x14ac:dyDescent="0.25">
      <c r="A51" s="25" t="s">
        <v>100</v>
      </c>
      <c r="B51" s="48" t="s">
        <v>101</v>
      </c>
      <c r="C51" s="49" t="s">
        <v>150</v>
      </c>
      <c r="D51" s="50" t="s">
        <v>151</v>
      </c>
      <c r="E51" s="51">
        <v>45645</v>
      </c>
      <c r="F51" s="52">
        <v>45689</v>
      </c>
      <c r="G51" s="53">
        <v>49548162363</v>
      </c>
      <c r="H51" s="49">
        <v>242</v>
      </c>
      <c r="I51" s="46"/>
      <c r="J51" s="46"/>
      <c r="K51" s="55"/>
      <c r="L51" s="46"/>
      <c r="M51" s="46"/>
    </row>
    <row r="52" spans="1:13" ht="51" x14ac:dyDescent="0.25">
      <c r="A52" s="25" t="s">
        <v>104</v>
      </c>
      <c r="B52" s="48" t="s">
        <v>101</v>
      </c>
      <c r="C52" s="49" t="s">
        <v>152</v>
      </c>
      <c r="D52" s="50" t="s">
        <v>153</v>
      </c>
      <c r="E52" s="51">
        <v>45645</v>
      </c>
      <c r="F52" s="52">
        <v>45684</v>
      </c>
      <c r="G52" s="53">
        <v>5538848563</v>
      </c>
      <c r="H52" s="49">
        <v>270</v>
      </c>
      <c r="I52" s="46"/>
      <c r="J52" s="46"/>
      <c r="K52" s="55"/>
      <c r="L52" s="46"/>
      <c r="M52" s="46"/>
    </row>
    <row r="53" spans="1:13" ht="38.25" x14ac:dyDescent="0.25">
      <c r="A53" s="25" t="s">
        <v>100</v>
      </c>
      <c r="B53" s="48" t="s">
        <v>101</v>
      </c>
      <c r="C53" s="49" t="s">
        <v>154</v>
      </c>
      <c r="D53" s="50" t="s">
        <v>155</v>
      </c>
      <c r="E53" s="51">
        <v>45646</v>
      </c>
      <c r="F53" s="52">
        <v>45678</v>
      </c>
      <c r="G53" s="53">
        <v>2755172811</v>
      </c>
      <c r="H53" s="49">
        <v>330</v>
      </c>
      <c r="I53" s="46"/>
      <c r="J53" s="46"/>
      <c r="K53" s="55"/>
      <c r="L53" s="46"/>
      <c r="M53" s="46"/>
    </row>
    <row r="54" spans="1:13" ht="38.25" x14ac:dyDescent="0.25">
      <c r="A54" s="25" t="s">
        <v>100</v>
      </c>
      <c r="B54" s="48" t="s">
        <v>101</v>
      </c>
      <c r="C54" s="49" t="s">
        <v>156</v>
      </c>
      <c r="D54" s="50" t="s">
        <v>157</v>
      </c>
      <c r="E54" s="51">
        <v>45645</v>
      </c>
      <c r="F54" s="52">
        <v>45649</v>
      </c>
      <c r="G54" s="53">
        <v>4183294170</v>
      </c>
      <c r="H54" s="49">
        <v>150</v>
      </c>
      <c r="I54" s="46"/>
      <c r="J54" s="46"/>
      <c r="K54" s="55"/>
      <c r="L54" s="46"/>
      <c r="M54" s="46"/>
    </row>
    <row r="55" spans="1:13" ht="38.25" x14ac:dyDescent="0.25">
      <c r="A55" s="25" t="s">
        <v>100</v>
      </c>
      <c r="B55" s="48" t="s">
        <v>101</v>
      </c>
      <c r="C55" s="49" t="s">
        <v>158</v>
      </c>
      <c r="D55" s="50" t="s">
        <v>159</v>
      </c>
      <c r="E55" s="51">
        <v>45645</v>
      </c>
      <c r="F55" s="52">
        <v>45682</v>
      </c>
      <c r="G55" s="53">
        <v>66864366179</v>
      </c>
      <c r="H55" s="49">
        <v>249</v>
      </c>
      <c r="I55" s="46"/>
      <c r="J55" s="46"/>
      <c r="K55" s="55"/>
      <c r="L55" s="46"/>
      <c r="M55" s="46"/>
    </row>
    <row r="56" spans="1:13" ht="38.25" x14ac:dyDescent="0.25">
      <c r="A56" s="25" t="s">
        <v>109</v>
      </c>
      <c r="B56" s="48" t="s">
        <v>101</v>
      </c>
      <c r="C56" s="49" t="s">
        <v>160</v>
      </c>
      <c r="D56" s="50" t="s">
        <v>161</v>
      </c>
      <c r="E56" s="51">
        <v>45636</v>
      </c>
      <c r="F56" s="52">
        <v>45656</v>
      </c>
      <c r="G56" s="53">
        <v>78244367971</v>
      </c>
      <c r="H56" s="49">
        <v>600</v>
      </c>
      <c r="I56" s="46"/>
      <c r="J56" s="46"/>
      <c r="K56" s="55"/>
      <c r="L56" s="46"/>
      <c r="M56" s="46"/>
    </row>
    <row r="57" spans="1:13" ht="38.25" x14ac:dyDescent="0.25">
      <c r="A57" s="25" t="s">
        <v>100</v>
      </c>
      <c r="B57" s="48" t="s">
        <v>101</v>
      </c>
      <c r="C57" s="49" t="s">
        <v>162</v>
      </c>
      <c r="D57" s="50" t="s">
        <v>163</v>
      </c>
      <c r="E57" s="51">
        <v>45639</v>
      </c>
      <c r="F57" s="52">
        <v>45645</v>
      </c>
      <c r="G57" s="53">
        <v>29297888203</v>
      </c>
      <c r="H57" s="49">
        <v>365</v>
      </c>
      <c r="I57" s="46"/>
      <c r="J57" s="46"/>
      <c r="K57" s="55"/>
      <c r="L57" s="46"/>
      <c r="M57" s="46"/>
    </row>
    <row r="58" spans="1:13" ht="38.25" x14ac:dyDescent="0.25">
      <c r="A58" s="25" t="s">
        <v>100</v>
      </c>
      <c r="B58" s="48" t="s">
        <v>101</v>
      </c>
      <c r="C58" s="49" t="s">
        <v>164</v>
      </c>
      <c r="D58" s="50" t="s">
        <v>165</v>
      </c>
      <c r="E58" s="51">
        <v>45645</v>
      </c>
      <c r="F58" s="52">
        <v>45661</v>
      </c>
      <c r="G58" s="53">
        <v>5424362588</v>
      </c>
      <c r="H58" s="49">
        <v>300</v>
      </c>
      <c r="I58" s="46"/>
      <c r="J58" s="46"/>
      <c r="K58" s="55"/>
      <c r="L58" s="46"/>
      <c r="M58" s="46"/>
    </row>
    <row r="59" spans="1:13" ht="38.25" x14ac:dyDescent="0.25">
      <c r="A59" s="25" t="s">
        <v>100</v>
      </c>
      <c r="B59" s="48" t="s">
        <v>101</v>
      </c>
      <c r="C59" s="49" t="s">
        <v>166</v>
      </c>
      <c r="D59" s="50" t="s">
        <v>167</v>
      </c>
      <c r="E59" s="51">
        <v>45652</v>
      </c>
      <c r="F59" s="52">
        <v>45680</v>
      </c>
      <c r="G59" s="53">
        <v>3068333130.6799998</v>
      </c>
      <c r="H59" s="49">
        <v>420</v>
      </c>
      <c r="I59" s="46"/>
      <c r="J59" s="46"/>
      <c r="K59" s="55"/>
      <c r="L59" s="46"/>
      <c r="M59" s="46"/>
    </row>
    <row r="60" spans="1:13" ht="38.25" x14ac:dyDescent="0.25">
      <c r="A60" s="25" t="s">
        <v>100</v>
      </c>
      <c r="B60" s="48" t="s">
        <v>101</v>
      </c>
      <c r="C60" s="49" t="s">
        <v>168</v>
      </c>
      <c r="D60" s="50" t="s">
        <v>169</v>
      </c>
      <c r="E60" s="51">
        <v>45639</v>
      </c>
      <c r="F60" s="52">
        <v>45644</v>
      </c>
      <c r="G60" s="53">
        <v>1047508634.86</v>
      </c>
      <c r="H60" s="49">
        <v>240</v>
      </c>
      <c r="I60" s="46"/>
      <c r="J60" s="46"/>
      <c r="K60" s="55"/>
      <c r="L60" s="46"/>
      <c r="M60" s="46"/>
    </row>
    <row r="61" spans="1:13" ht="38.25" x14ac:dyDescent="0.25">
      <c r="A61" s="25" t="s">
        <v>100</v>
      </c>
      <c r="B61" s="48" t="s">
        <v>101</v>
      </c>
      <c r="C61" s="49" t="s">
        <v>170</v>
      </c>
      <c r="D61" s="50" t="s">
        <v>171</v>
      </c>
      <c r="E61" s="51">
        <v>45646</v>
      </c>
      <c r="F61" s="52">
        <v>45652</v>
      </c>
      <c r="G61" s="53">
        <v>747886628.34000003</v>
      </c>
      <c r="H61" s="49">
        <v>180</v>
      </c>
      <c r="I61" s="46"/>
      <c r="J61" s="46"/>
      <c r="K61" s="55"/>
      <c r="L61" s="46"/>
      <c r="M61" s="46"/>
    </row>
    <row r="62" spans="1:13" ht="38.25" x14ac:dyDescent="0.25">
      <c r="A62" s="25" t="s">
        <v>100</v>
      </c>
      <c r="B62" s="48" t="s">
        <v>101</v>
      </c>
      <c r="C62" s="49" t="s">
        <v>172</v>
      </c>
      <c r="D62" s="50" t="s">
        <v>173</v>
      </c>
      <c r="E62" s="51">
        <v>45646</v>
      </c>
      <c r="F62" s="52">
        <v>45652</v>
      </c>
      <c r="G62" s="53">
        <v>1553737950</v>
      </c>
      <c r="H62" s="49">
        <v>150</v>
      </c>
      <c r="I62" s="46"/>
      <c r="J62" s="46"/>
      <c r="K62" s="55"/>
      <c r="L62" s="46"/>
      <c r="M62" s="46"/>
    </row>
    <row r="63" spans="1:13" ht="38.25" x14ac:dyDescent="0.25">
      <c r="A63" s="25" t="s">
        <v>100</v>
      </c>
      <c r="B63" s="48" t="s">
        <v>101</v>
      </c>
      <c r="C63" s="49" t="s">
        <v>174</v>
      </c>
      <c r="D63" s="50" t="s">
        <v>175</v>
      </c>
      <c r="E63" s="51">
        <v>45646</v>
      </c>
      <c r="F63" s="52">
        <v>45652</v>
      </c>
      <c r="G63" s="53">
        <v>1553737950</v>
      </c>
      <c r="H63" s="49">
        <v>150</v>
      </c>
      <c r="I63" s="46"/>
      <c r="J63" s="46"/>
      <c r="K63" s="55"/>
      <c r="L63" s="46"/>
      <c r="M63" s="46"/>
    </row>
    <row r="64" spans="1:13" ht="38.25" x14ac:dyDescent="0.25">
      <c r="A64" s="25" t="s">
        <v>100</v>
      </c>
      <c r="B64" s="48" t="s">
        <v>101</v>
      </c>
      <c r="C64" s="49" t="s">
        <v>176</v>
      </c>
      <c r="D64" s="50" t="s">
        <v>177</v>
      </c>
      <c r="E64" s="51">
        <v>45639</v>
      </c>
      <c r="F64" s="52">
        <v>45672</v>
      </c>
      <c r="G64" s="53">
        <v>275250918.5</v>
      </c>
      <c r="H64" s="49">
        <v>90</v>
      </c>
      <c r="I64" s="46"/>
      <c r="J64" s="46"/>
      <c r="K64" s="55"/>
      <c r="L64" s="46"/>
      <c r="M64" s="46"/>
    </row>
    <row r="65" spans="1:13" ht="38.25" x14ac:dyDescent="0.25">
      <c r="A65" s="25" t="s">
        <v>100</v>
      </c>
      <c r="B65" s="48" t="s">
        <v>101</v>
      </c>
      <c r="C65" s="49" t="s">
        <v>178</v>
      </c>
      <c r="D65" s="50" t="s">
        <v>179</v>
      </c>
      <c r="E65" s="51">
        <v>45646</v>
      </c>
      <c r="F65" s="52">
        <v>45652</v>
      </c>
      <c r="G65" s="53">
        <v>1553737950</v>
      </c>
      <c r="H65" s="49">
        <v>150</v>
      </c>
      <c r="I65" s="46"/>
      <c r="J65" s="46"/>
      <c r="K65" s="55"/>
      <c r="L65" s="46"/>
      <c r="M65" s="46"/>
    </row>
    <row r="66" spans="1:13" ht="38.25" x14ac:dyDescent="0.25">
      <c r="A66" s="25" t="s">
        <v>104</v>
      </c>
      <c r="B66" s="48" t="s">
        <v>101</v>
      </c>
      <c r="C66" s="49" t="s">
        <v>180</v>
      </c>
      <c r="D66" s="50" t="s">
        <v>181</v>
      </c>
      <c r="E66" s="52">
        <v>44093</v>
      </c>
      <c r="F66" s="52">
        <v>44159</v>
      </c>
      <c r="G66" s="57">
        <v>68148731810</v>
      </c>
      <c r="H66" s="58">
        <v>1095</v>
      </c>
      <c r="I66" s="59">
        <v>45635</v>
      </c>
      <c r="J66" s="57">
        <v>1465748962</v>
      </c>
      <c r="K66" s="52">
        <v>45635</v>
      </c>
      <c r="L66" s="60">
        <v>155</v>
      </c>
      <c r="M66" s="55"/>
    </row>
    <row r="67" spans="1:13" ht="38.25" x14ac:dyDescent="0.25">
      <c r="A67" s="25" t="s">
        <v>104</v>
      </c>
      <c r="B67" s="48" t="s">
        <v>101</v>
      </c>
      <c r="C67" s="49" t="s">
        <v>182</v>
      </c>
      <c r="D67" s="50" t="s">
        <v>183</v>
      </c>
      <c r="E67" s="52">
        <v>44092</v>
      </c>
      <c r="F67" s="52">
        <v>44158</v>
      </c>
      <c r="G67" s="57">
        <v>66724270237</v>
      </c>
      <c r="H67" s="58">
        <v>1095</v>
      </c>
      <c r="I67" s="52">
        <v>45616</v>
      </c>
      <c r="J67" s="57">
        <v>6611069018</v>
      </c>
      <c r="K67" s="52">
        <v>45616</v>
      </c>
      <c r="L67" s="60">
        <v>166</v>
      </c>
      <c r="M67" s="55"/>
    </row>
    <row r="68" spans="1:13" ht="38.25" x14ac:dyDescent="0.25">
      <c r="A68" s="25" t="s">
        <v>104</v>
      </c>
      <c r="B68" s="48" t="s">
        <v>101</v>
      </c>
      <c r="C68" s="49" t="s">
        <v>184</v>
      </c>
      <c r="D68" s="50" t="s">
        <v>185</v>
      </c>
      <c r="E68" s="52">
        <v>44092</v>
      </c>
      <c r="F68" s="52">
        <v>44158</v>
      </c>
      <c r="G68" s="57">
        <v>64662750853.949997</v>
      </c>
      <c r="H68" s="58">
        <v>1095</v>
      </c>
      <c r="I68" s="59">
        <v>45652</v>
      </c>
      <c r="J68" s="57">
        <f>6496451383+7959283496</f>
        <v>14455734879</v>
      </c>
      <c r="K68" s="52">
        <v>45652</v>
      </c>
      <c r="L68" s="60">
        <f>30+180</f>
        <v>210</v>
      </c>
      <c r="M68" s="55" t="s">
        <v>186</v>
      </c>
    </row>
    <row r="69" spans="1:13" ht="38.25" x14ac:dyDescent="0.25">
      <c r="A69" s="25" t="s">
        <v>187</v>
      </c>
      <c r="B69" s="48" t="s">
        <v>101</v>
      </c>
      <c r="C69" s="49" t="s">
        <v>188</v>
      </c>
      <c r="D69" s="50" t="s">
        <v>189</v>
      </c>
      <c r="E69" s="52">
        <v>44477</v>
      </c>
      <c r="F69" s="52">
        <v>44440</v>
      </c>
      <c r="G69" s="57">
        <v>12534358191</v>
      </c>
      <c r="H69" s="58">
        <v>120</v>
      </c>
      <c r="I69" s="59">
        <v>45646</v>
      </c>
      <c r="J69" s="57">
        <v>6246304008</v>
      </c>
      <c r="K69" s="59">
        <v>45646</v>
      </c>
      <c r="L69" s="60">
        <v>31</v>
      </c>
      <c r="M69" s="55"/>
    </row>
    <row r="70" spans="1:13" ht="38.25" x14ac:dyDescent="0.25">
      <c r="A70" s="25" t="s">
        <v>104</v>
      </c>
      <c r="B70" s="48" t="s">
        <v>101</v>
      </c>
      <c r="C70" s="49" t="s">
        <v>190</v>
      </c>
      <c r="D70" s="50" t="s">
        <v>191</v>
      </c>
      <c r="E70" s="52">
        <v>44518</v>
      </c>
      <c r="F70" s="52">
        <v>44599</v>
      </c>
      <c r="G70" s="57">
        <v>19302524926</v>
      </c>
      <c r="H70" s="58">
        <v>450</v>
      </c>
      <c r="I70" s="52">
        <v>45583</v>
      </c>
      <c r="J70" s="57">
        <v>2037269037.29</v>
      </c>
      <c r="K70" s="59"/>
      <c r="L70" s="60"/>
      <c r="M70" s="55"/>
    </row>
    <row r="71" spans="1:13" ht="38.25" x14ac:dyDescent="0.25">
      <c r="A71" s="25" t="s">
        <v>104</v>
      </c>
      <c r="B71" s="48" t="s">
        <v>101</v>
      </c>
      <c r="C71" s="49" t="s">
        <v>192</v>
      </c>
      <c r="D71" s="50" t="s">
        <v>193</v>
      </c>
      <c r="E71" s="52">
        <v>44573</v>
      </c>
      <c r="F71" s="52">
        <v>44627</v>
      </c>
      <c r="G71" s="57">
        <v>139059370807</v>
      </c>
      <c r="H71" s="58">
        <v>900</v>
      </c>
      <c r="I71" s="52">
        <v>45636</v>
      </c>
      <c r="J71" s="57">
        <f>18182933311.72+26019565555.79</f>
        <v>44202498867.510002</v>
      </c>
      <c r="K71" s="59">
        <v>45636</v>
      </c>
      <c r="L71" s="60">
        <v>415</v>
      </c>
      <c r="M71" s="55"/>
    </row>
    <row r="72" spans="1:13" ht="38.25" x14ac:dyDescent="0.25">
      <c r="A72" s="25" t="s">
        <v>104</v>
      </c>
      <c r="B72" s="48" t="s">
        <v>101</v>
      </c>
      <c r="C72" s="49" t="s">
        <v>194</v>
      </c>
      <c r="D72" s="50" t="s">
        <v>195</v>
      </c>
      <c r="E72" s="52">
        <v>44854</v>
      </c>
      <c r="F72" s="52">
        <v>44865</v>
      </c>
      <c r="G72" s="57">
        <v>17006806938</v>
      </c>
      <c r="H72" s="58">
        <v>730</v>
      </c>
      <c r="I72" s="52">
        <v>45601</v>
      </c>
      <c r="J72" s="57">
        <f>1686409268.55+1096876145.59</f>
        <v>2783285414.1399999</v>
      </c>
      <c r="K72" s="52">
        <v>45601</v>
      </c>
      <c r="L72" s="60">
        <v>20</v>
      </c>
      <c r="M72" s="55"/>
    </row>
    <row r="73" spans="1:13" ht="38.25" x14ac:dyDescent="0.25">
      <c r="A73" s="25" t="s">
        <v>104</v>
      </c>
      <c r="B73" s="48" t="s">
        <v>101</v>
      </c>
      <c r="C73" s="49" t="s">
        <v>196</v>
      </c>
      <c r="D73" s="50" t="s">
        <v>197</v>
      </c>
      <c r="E73" s="52">
        <v>44855</v>
      </c>
      <c r="F73" s="52">
        <v>44923</v>
      </c>
      <c r="G73" s="57">
        <v>15617342805</v>
      </c>
      <c r="H73" s="58">
        <v>730</v>
      </c>
      <c r="I73" s="52">
        <v>45645</v>
      </c>
      <c r="J73" s="57">
        <f>1483903090.8+3056382224.29</f>
        <v>4540285315.0900002</v>
      </c>
      <c r="K73" s="52">
        <v>45645</v>
      </c>
      <c r="L73" s="60">
        <v>60</v>
      </c>
      <c r="M73" s="55"/>
    </row>
    <row r="74" spans="1:13" ht="38.25" x14ac:dyDescent="0.25">
      <c r="A74" s="25" t="s">
        <v>104</v>
      </c>
      <c r="B74" s="48" t="s">
        <v>101</v>
      </c>
      <c r="C74" s="49" t="s">
        <v>198</v>
      </c>
      <c r="D74" s="50" t="s">
        <v>199</v>
      </c>
      <c r="E74" s="52">
        <v>45035</v>
      </c>
      <c r="F74" s="52">
        <v>45050</v>
      </c>
      <c r="G74" s="57">
        <v>4763637900</v>
      </c>
      <c r="H74" s="58">
        <v>365</v>
      </c>
      <c r="I74" s="52">
        <v>45599</v>
      </c>
      <c r="J74" s="57">
        <v>79598480.640000001</v>
      </c>
      <c r="K74" s="52"/>
      <c r="L74" s="60"/>
      <c r="M74" s="61"/>
    </row>
    <row r="75" spans="1:13" ht="38.25" x14ac:dyDescent="0.25">
      <c r="A75" s="25" t="s">
        <v>104</v>
      </c>
      <c r="B75" s="48" t="s">
        <v>101</v>
      </c>
      <c r="C75" s="49" t="s">
        <v>200</v>
      </c>
      <c r="D75" s="50" t="s">
        <v>201</v>
      </c>
      <c r="E75" s="52">
        <v>45036</v>
      </c>
      <c r="F75" s="52">
        <v>45056</v>
      </c>
      <c r="G75" s="57">
        <v>26875179821</v>
      </c>
      <c r="H75" s="58">
        <v>730</v>
      </c>
      <c r="I75" s="52">
        <v>45594</v>
      </c>
      <c r="J75" s="57">
        <v>4998643450</v>
      </c>
      <c r="K75" s="52"/>
      <c r="L75" s="60"/>
      <c r="M75" s="55"/>
    </row>
    <row r="76" spans="1:13" ht="38.25" x14ac:dyDescent="0.25">
      <c r="A76" s="25" t="s">
        <v>109</v>
      </c>
      <c r="B76" s="48" t="s">
        <v>101</v>
      </c>
      <c r="C76" s="49" t="s">
        <v>202</v>
      </c>
      <c r="D76" s="50" t="s">
        <v>203</v>
      </c>
      <c r="E76" s="52">
        <v>45079</v>
      </c>
      <c r="F76" s="52">
        <v>45106</v>
      </c>
      <c r="G76" s="57">
        <v>10248873953</v>
      </c>
      <c r="H76" s="58">
        <v>300</v>
      </c>
      <c r="I76" s="52">
        <v>45632</v>
      </c>
      <c r="J76" s="57">
        <f>4700920743+4700920743</f>
        <v>9401841486</v>
      </c>
      <c r="K76" s="52">
        <v>45632</v>
      </c>
      <c r="L76" s="60">
        <f>212+212</f>
        <v>424</v>
      </c>
      <c r="M76" s="55"/>
    </row>
    <row r="77" spans="1:13" ht="38.25" x14ac:dyDescent="0.25">
      <c r="A77" s="25" t="s">
        <v>109</v>
      </c>
      <c r="B77" s="48" t="s">
        <v>101</v>
      </c>
      <c r="C77" s="49" t="s">
        <v>204</v>
      </c>
      <c r="D77" s="50" t="s">
        <v>205</v>
      </c>
      <c r="E77" s="52">
        <v>45105</v>
      </c>
      <c r="F77" s="52">
        <v>45131</v>
      </c>
      <c r="G77" s="57">
        <v>1851992263</v>
      </c>
      <c r="H77" s="58">
        <v>360</v>
      </c>
      <c r="I77" s="52">
        <v>45587</v>
      </c>
      <c r="J77" s="57">
        <v>787304044</v>
      </c>
      <c r="K77" s="52"/>
      <c r="L77" s="60"/>
      <c r="M77" s="55"/>
    </row>
    <row r="78" spans="1:13" ht="38.25" x14ac:dyDescent="0.25">
      <c r="A78" s="25" t="s">
        <v>104</v>
      </c>
      <c r="B78" s="48" t="s">
        <v>101</v>
      </c>
      <c r="C78" s="49" t="s">
        <v>206</v>
      </c>
      <c r="D78" s="50" t="s">
        <v>207</v>
      </c>
      <c r="E78" s="52">
        <v>45125</v>
      </c>
      <c r="F78" s="52">
        <v>45154</v>
      </c>
      <c r="G78" s="57">
        <v>24657604553</v>
      </c>
      <c r="H78" s="58">
        <v>450</v>
      </c>
      <c r="I78" s="52">
        <v>45586</v>
      </c>
      <c r="J78" s="57">
        <v>2828298651.1599998</v>
      </c>
      <c r="K78" s="52"/>
      <c r="L78" s="60"/>
      <c r="M78" s="55"/>
    </row>
    <row r="79" spans="1:13" ht="38.25" x14ac:dyDescent="0.25">
      <c r="A79" s="25" t="s">
        <v>104</v>
      </c>
      <c r="B79" s="48" t="s">
        <v>101</v>
      </c>
      <c r="C79" s="49" t="s">
        <v>208</v>
      </c>
      <c r="D79" s="50" t="s">
        <v>209</v>
      </c>
      <c r="E79" s="52">
        <v>45133</v>
      </c>
      <c r="F79" s="52">
        <v>45166</v>
      </c>
      <c r="G79" s="57">
        <v>27486580055</v>
      </c>
      <c r="H79" s="58">
        <v>330</v>
      </c>
      <c r="I79" s="52">
        <v>45569</v>
      </c>
      <c r="J79" s="57">
        <v>13112039537.690001</v>
      </c>
      <c r="K79" s="52">
        <v>45569</v>
      </c>
      <c r="L79" s="60">
        <f>210+132</f>
        <v>342</v>
      </c>
      <c r="M79" s="55"/>
    </row>
    <row r="80" spans="1:13" ht="38.25" x14ac:dyDescent="0.25">
      <c r="A80" s="25" t="s">
        <v>109</v>
      </c>
      <c r="B80" s="48" t="s">
        <v>101</v>
      </c>
      <c r="C80" s="49" t="s">
        <v>210</v>
      </c>
      <c r="D80" s="50" t="s">
        <v>211</v>
      </c>
      <c r="E80" s="52">
        <v>45154</v>
      </c>
      <c r="F80" s="52">
        <v>45169</v>
      </c>
      <c r="G80" s="57">
        <v>4501670540</v>
      </c>
      <c r="H80" s="58">
        <v>510</v>
      </c>
      <c r="I80" s="52">
        <v>45625</v>
      </c>
      <c r="J80" s="57">
        <v>1127374483.1199999</v>
      </c>
      <c r="K80" s="52">
        <v>45625</v>
      </c>
      <c r="L80" s="60">
        <v>120</v>
      </c>
      <c r="M80" s="55"/>
    </row>
    <row r="81" spans="1:13" ht="38.25" x14ac:dyDescent="0.25">
      <c r="A81" s="25" t="s">
        <v>187</v>
      </c>
      <c r="B81" s="48" t="s">
        <v>101</v>
      </c>
      <c r="C81" s="49" t="s">
        <v>212</v>
      </c>
      <c r="D81" s="50" t="s">
        <v>213</v>
      </c>
      <c r="E81" s="52">
        <v>45162</v>
      </c>
      <c r="F81" s="52">
        <v>45184</v>
      </c>
      <c r="G81" s="57">
        <v>5414761636</v>
      </c>
      <c r="H81" s="58">
        <v>510</v>
      </c>
      <c r="I81" s="52">
        <v>45618</v>
      </c>
      <c r="J81" s="57">
        <v>1849037318</v>
      </c>
      <c r="K81" s="52">
        <v>45618</v>
      </c>
      <c r="L81" s="60">
        <v>221</v>
      </c>
      <c r="M81" s="55"/>
    </row>
    <row r="82" spans="1:13" ht="51" x14ac:dyDescent="0.25">
      <c r="A82" s="25" t="s">
        <v>104</v>
      </c>
      <c r="B82" s="48" t="s">
        <v>101</v>
      </c>
      <c r="C82" s="49" t="s">
        <v>214</v>
      </c>
      <c r="D82" s="50" t="s">
        <v>215</v>
      </c>
      <c r="E82" s="52">
        <v>45182</v>
      </c>
      <c r="F82" s="52">
        <v>45213</v>
      </c>
      <c r="G82" s="57">
        <v>6885396225</v>
      </c>
      <c r="H82" s="58">
        <v>540</v>
      </c>
      <c r="I82" s="52">
        <v>45580</v>
      </c>
      <c r="J82" s="57">
        <v>1435673667.76</v>
      </c>
      <c r="K82" s="52"/>
      <c r="L82" s="60"/>
      <c r="M82" s="55"/>
    </row>
    <row r="83" spans="1:13" ht="38.25" x14ac:dyDescent="0.25">
      <c r="A83" s="25" t="s">
        <v>109</v>
      </c>
      <c r="B83" s="48" t="s">
        <v>101</v>
      </c>
      <c r="C83" s="49" t="s">
        <v>216</v>
      </c>
      <c r="D83" s="50" t="s">
        <v>217</v>
      </c>
      <c r="E83" s="52">
        <v>45188</v>
      </c>
      <c r="F83" s="52">
        <v>45223</v>
      </c>
      <c r="G83" s="57">
        <v>14069364983</v>
      </c>
      <c r="H83" s="58">
        <v>300</v>
      </c>
      <c r="I83" s="52">
        <v>45637</v>
      </c>
      <c r="J83" s="57">
        <v>472198941</v>
      </c>
      <c r="K83" s="52">
        <v>45637</v>
      </c>
      <c r="L83" s="60">
        <v>94</v>
      </c>
      <c r="M83" s="55"/>
    </row>
    <row r="84" spans="1:13" ht="38.25" x14ac:dyDescent="0.25">
      <c r="A84" s="25" t="s">
        <v>187</v>
      </c>
      <c r="B84" s="48" t="s">
        <v>101</v>
      </c>
      <c r="C84" s="49" t="s">
        <v>218</v>
      </c>
      <c r="D84" s="50" t="s">
        <v>219</v>
      </c>
      <c r="E84" s="52">
        <v>45194</v>
      </c>
      <c r="F84" s="52">
        <v>45208</v>
      </c>
      <c r="G84" s="57">
        <v>125523286970.05</v>
      </c>
      <c r="H84" s="58">
        <v>330</v>
      </c>
      <c r="I84" s="52">
        <v>45596</v>
      </c>
      <c r="J84" s="57">
        <v>3192220917</v>
      </c>
      <c r="K84" s="52">
        <v>45575</v>
      </c>
      <c r="L84" s="60">
        <v>20</v>
      </c>
      <c r="M84" s="55"/>
    </row>
    <row r="85" spans="1:13" ht="38.25" x14ac:dyDescent="0.25">
      <c r="A85" s="25" t="s">
        <v>187</v>
      </c>
      <c r="B85" s="48" t="s">
        <v>101</v>
      </c>
      <c r="C85" s="49" t="s">
        <v>220</v>
      </c>
      <c r="D85" s="50" t="s">
        <v>221</v>
      </c>
      <c r="E85" s="52">
        <v>45202</v>
      </c>
      <c r="F85" s="52">
        <v>45222</v>
      </c>
      <c r="G85" s="57">
        <v>5068640923</v>
      </c>
      <c r="H85" s="58">
        <v>360</v>
      </c>
      <c r="I85" s="52">
        <v>45653</v>
      </c>
      <c r="J85" s="57">
        <v>1516923077</v>
      </c>
      <c r="K85" s="52">
        <v>45653</v>
      </c>
      <c r="L85" s="60">
        <v>90</v>
      </c>
      <c r="M85" s="55"/>
    </row>
    <row r="86" spans="1:13" ht="38.25" x14ac:dyDescent="0.25">
      <c r="A86" s="25" t="s">
        <v>187</v>
      </c>
      <c r="B86" s="48" t="s">
        <v>101</v>
      </c>
      <c r="C86" s="49" t="s">
        <v>222</v>
      </c>
      <c r="D86" s="50" t="s">
        <v>223</v>
      </c>
      <c r="E86" s="52">
        <v>45211</v>
      </c>
      <c r="F86" s="52">
        <v>45229</v>
      </c>
      <c r="G86" s="57">
        <v>1075895450156.34</v>
      </c>
      <c r="H86" s="58">
        <v>1125</v>
      </c>
      <c r="I86" s="52"/>
      <c r="J86" s="57"/>
      <c r="K86" s="52">
        <v>45587</v>
      </c>
      <c r="L86" s="60">
        <v>137</v>
      </c>
      <c r="M86" s="55"/>
    </row>
    <row r="87" spans="1:13" ht="38.25" x14ac:dyDescent="0.25">
      <c r="A87" s="25" t="s">
        <v>104</v>
      </c>
      <c r="B87" s="48" t="s">
        <v>101</v>
      </c>
      <c r="C87" s="49" t="s">
        <v>224</v>
      </c>
      <c r="D87" s="50" t="s">
        <v>225</v>
      </c>
      <c r="E87" s="52">
        <v>45251</v>
      </c>
      <c r="F87" s="52">
        <v>45270</v>
      </c>
      <c r="G87" s="57">
        <v>14150183556</v>
      </c>
      <c r="H87" s="58">
        <v>540</v>
      </c>
      <c r="I87" s="52">
        <v>45587</v>
      </c>
      <c r="J87" s="57">
        <v>2391267647.4099998</v>
      </c>
      <c r="K87" s="52"/>
      <c r="L87" s="60"/>
      <c r="M87" s="55"/>
    </row>
    <row r="88" spans="1:13" ht="38.25" x14ac:dyDescent="0.25">
      <c r="A88" s="25" t="s">
        <v>104</v>
      </c>
      <c r="B88" s="48" t="s">
        <v>101</v>
      </c>
      <c r="C88" s="49" t="s">
        <v>226</v>
      </c>
      <c r="D88" s="50" t="s">
        <v>227</v>
      </c>
      <c r="E88" s="52">
        <v>45252</v>
      </c>
      <c r="F88" s="52">
        <v>45269</v>
      </c>
      <c r="G88" s="57">
        <v>6759700412</v>
      </c>
      <c r="H88" s="58">
        <v>540</v>
      </c>
      <c r="I88" s="52">
        <v>45596</v>
      </c>
      <c r="J88" s="57">
        <v>1306083549</v>
      </c>
      <c r="K88" s="52"/>
      <c r="L88" s="60"/>
      <c r="M88" s="55"/>
    </row>
    <row r="89" spans="1:13" ht="38.25" x14ac:dyDescent="0.25">
      <c r="A89" s="25" t="s">
        <v>104</v>
      </c>
      <c r="B89" s="48" t="s">
        <v>101</v>
      </c>
      <c r="C89" s="49" t="s">
        <v>228</v>
      </c>
      <c r="D89" s="50" t="s">
        <v>229</v>
      </c>
      <c r="E89" s="52">
        <v>45258</v>
      </c>
      <c r="F89" s="52">
        <v>45264</v>
      </c>
      <c r="G89" s="57">
        <v>1166692474</v>
      </c>
      <c r="H89" s="58">
        <v>120</v>
      </c>
      <c r="I89" s="52">
        <v>45642</v>
      </c>
      <c r="J89" s="57">
        <v>57126330</v>
      </c>
      <c r="K89" s="52"/>
      <c r="L89" s="60"/>
      <c r="M89" s="55"/>
    </row>
    <row r="90" spans="1:13" ht="38.25" x14ac:dyDescent="0.25">
      <c r="A90" s="25" t="s">
        <v>187</v>
      </c>
      <c r="B90" s="48" t="s">
        <v>101</v>
      </c>
      <c r="C90" s="49" t="s">
        <v>230</v>
      </c>
      <c r="D90" s="50" t="s">
        <v>231</v>
      </c>
      <c r="E90" s="52">
        <v>45254</v>
      </c>
      <c r="F90" s="52">
        <v>45272</v>
      </c>
      <c r="G90" s="57">
        <v>1299906690</v>
      </c>
      <c r="H90" s="58">
        <v>365</v>
      </c>
      <c r="I90" s="52">
        <v>45631</v>
      </c>
      <c r="J90" s="57">
        <v>1238693720</v>
      </c>
      <c r="K90" s="52">
        <v>45631</v>
      </c>
      <c r="L90" s="60">
        <v>365</v>
      </c>
      <c r="M90" s="55"/>
    </row>
    <row r="91" spans="1:13" ht="38.25" x14ac:dyDescent="0.25">
      <c r="A91" s="25" t="s">
        <v>187</v>
      </c>
      <c r="B91" s="48" t="s">
        <v>101</v>
      </c>
      <c r="C91" s="49" t="s">
        <v>232</v>
      </c>
      <c r="D91" s="50" t="s">
        <v>233</v>
      </c>
      <c r="E91" s="52">
        <v>45254</v>
      </c>
      <c r="F91" s="52">
        <v>45272</v>
      </c>
      <c r="G91" s="57">
        <v>1398576296</v>
      </c>
      <c r="H91" s="58">
        <v>365</v>
      </c>
      <c r="I91" s="52">
        <v>45635</v>
      </c>
      <c r="J91" s="57">
        <v>761168077</v>
      </c>
      <c r="K91" s="52">
        <v>45635</v>
      </c>
      <c r="L91" s="60">
        <v>180</v>
      </c>
      <c r="M91" s="55"/>
    </row>
    <row r="92" spans="1:13" ht="38.25" x14ac:dyDescent="0.25">
      <c r="A92" s="25" t="s">
        <v>187</v>
      </c>
      <c r="B92" s="48" t="s">
        <v>101</v>
      </c>
      <c r="C92" s="49" t="s">
        <v>234</v>
      </c>
      <c r="D92" s="50" t="s">
        <v>235</v>
      </c>
      <c r="E92" s="52">
        <v>45253</v>
      </c>
      <c r="F92" s="52">
        <v>45271</v>
      </c>
      <c r="G92" s="57">
        <v>560162680</v>
      </c>
      <c r="H92" s="58">
        <v>365</v>
      </c>
      <c r="I92" s="52">
        <v>45632</v>
      </c>
      <c r="J92" s="57">
        <v>560162680</v>
      </c>
      <c r="K92" s="52">
        <v>45632</v>
      </c>
      <c r="L92" s="60">
        <v>365</v>
      </c>
      <c r="M92" s="55"/>
    </row>
    <row r="93" spans="1:13" ht="38.25" x14ac:dyDescent="0.25">
      <c r="A93" s="25" t="s">
        <v>187</v>
      </c>
      <c r="B93" s="48" t="s">
        <v>101</v>
      </c>
      <c r="C93" s="49" t="s">
        <v>236</v>
      </c>
      <c r="D93" s="50" t="s">
        <v>237</v>
      </c>
      <c r="E93" s="52">
        <v>45253</v>
      </c>
      <c r="F93" s="52">
        <v>45271</v>
      </c>
      <c r="G93" s="57">
        <v>638635653</v>
      </c>
      <c r="H93" s="58">
        <v>365</v>
      </c>
      <c r="I93" s="52">
        <v>45631</v>
      </c>
      <c r="J93" s="57">
        <v>814417608.10000002</v>
      </c>
      <c r="K93" s="52">
        <v>45631</v>
      </c>
      <c r="L93" s="60">
        <v>365</v>
      </c>
      <c r="M93" s="55"/>
    </row>
    <row r="94" spans="1:13" ht="38.25" x14ac:dyDescent="0.25">
      <c r="A94" s="25" t="s">
        <v>187</v>
      </c>
      <c r="B94" s="48" t="s">
        <v>101</v>
      </c>
      <c r="C94" s="49" t="s">
        <v>238</v>
      </c>
      <c r="D94" s="50" t="s">
        <v>239</v>
      </c>
      <c r="E94" s="52">
        <v>45261</v>
      </c>
      <c r="F94" s="52">
        <v>45310</v>
      </c>
      <c r="G94" s="57">
        <v>2256013752</v>
      </c>
      <c r="H94" s="58">
        <v>300</v>
      </c>
      <c r="I94" s="52">
        <v>45623</v>
      </c>
      <c r="J94" s="57">
        <f>92184876+105381788</f>
        <v>197566664</v>
      </c>
      <c r="K94" s="52"/>
      <c r="L94" s="60"/>
      <c r="M94" s="55"/>
    </row>
    <row r="95" spans="1:13" ht="38.25" x14ac:dyDescent="0.25">
      <c r="A95" s="25" t="s">
        <v>187</v>
      </c>
      <c r="B95" s="48" t="s">
        <v>101</v>
      </c>
      <c r="C95" s="49" t="s">
        <v>240</v>
      </c>
      <c r="D95" s="50" t="s">
        <v>241</v>
      </c>
      <c r="E95" s="52">
        <v>45272</v>
      </c>
      <c r="F95" s="52">
        <v>45292</v>
      </c>
      <c r="G95" s="57">
        <v>18224160489</v>
      </c>
      <c r="H95" s="58">
        <v>330</v>
      </c>
      <c r="I95" s="52"/>
      <c r="J95" s="57"/>
      <c r="K95" s="52">
        <v>45643</v>
      </c>
      <c r="L95" s="60">
        <v>70</v>
      </c>
      <c r="M95" s="55"/>
    </row>
    <row r="96" spans="1:13" ht="38.25" x14ac:dyDescent="0.25">
      <c r="A96" s="25" t="s">
        <v>187</v>
      </c>
      <c r="B96" s="48" t="s">
        <v>101</v>
      </c>
      <c r="C96" s="49" t="s">
        <v>242</v>
      </c>
      <c r="D96" s="50" t="s">
        <v>243</v>
      </c>
      <c r="E96" s="52">
        <v>45275</v>
      </c>
      <c r="F96" s="52">
        <v>45306</v>
      </c>
      <c r="G96" s="57">
        <v>16030375804</v>
      </c>
      <c r="H96" s="58">
        <v>420</v>
      </c>
      <c r="I96" s="52">
        <v>45644</v>
      </c>
      <c r="J96" s="57">
        <v>1091074506</v>
      </c>
      <c r="K96" s="52">
        <v>45644</v>
      </c>
      <c r="L96" s="60">
        <v>101</v>
      </c>
      <c r="M96" s="55"/>
    </row>
    <row r="97" spans="1:13" ht="38.25" x14ac:dyDescent="0.25">
      <c r="A97" s="25" t="s">
        <v>187</v>
      </c>
      <c r="B97" s="48" t="s">
        <v>101</v>
      </c>
      <c r="C97" s="49" t="s">
        <v>244</v>
      </c>
      <c r="D97" s="50" t="s">
        <v>245</v>
      </c>
      <c r="E97" s="52">
        <v>45276</v>
      </c>
      <c r="F97" s="52">
        <v>45306</v>
      </c>
      <c r="G97" s="57">
        <v>5267043039.8999996</v>
      </c>
      <c r="H97" s="58">
        <v>660</v>
      </c>
      <c r="I97" s="52">
        <v>45594</v>
      </c>
      <c r="J97" s="57">
        <v>245366034</v>
      </c>
      <c r="K97" s="52"/>
      <c r="L97" s="60"/>
      <c r="M97" s="55"/>
    </row>
    <row r="98" spans="1:13" ht="51" x14ac:dyDescent="0.25">
      <c r="A98" s="25" t="s">
        <v>104</v>
      </c>
      <c r="B98" s="48" t="s">
        <v>101</v>
      </c>
      <c r="C98" s="49" t="s">
        <v>246</v>
      </c>
      <c r="D98" s="50" t="s">
        <v>247</v>
      </c>
      <c r="E98" s="52">
        <v>45281</v>
      </c>
      <c r="F98" s="52">
        <v>45288</v>
      </c>
      <c r="G98" s="57">
        <v>33567302610</v>
      </c>
      <c r="H98" s="58">
        <v>330</v>
      </c>
      <c r="I98" s="52"/>
      <c r="J98" s="57"/>
      <c r="K98" s="52">
        <v>45616</v>
      </c>
      <c r="L98" s="60">
        <v>98</v>
      </c>
      <c r="M98" s="55"/>
    </row>
    <row r="99" spans="1:13" ht="38.25" x14ac:dyDescent="0.25">
      <c r="A99" s="25" t="s">
        <v>187</v>
      </c>
      <c r="B99" s="48" t="s">
        <v>101</v>
      </c>
      <c r="C99" s="49" t="s">
        <v>248</v>
      </c>
      <c r="D99" s="50" t="s">
        <v>249</v>
      </c>
      <c r="E99" s="52">
        <v>45345</v>
      </c>
      <c r="F99" s="52">
        <v>45390</v>
      </c>
      <c r="G99" s="57">
        <v>1760021107.3900001</v>
      </c>
      <c r="H99" s="58">
        <v>255</v>
      </c>
      <c r="I99" s="52">
        <v>45623</v>
      </c>
      <c r="J99" s="57">
        <v>287353438</v>
      </c>
      <c r="K99" s="52"/>
      <c r="L99" s="60"/>
      <c r="M99" s="55"/>
    </row>
    <row r="100" spans="1:13" ht="38.25" x14ac:dyDescent="0.25">
      <c r="A100" s="25" t="s">
        <v>187</v>
      </c>
      <c r="B100" s="48" t="s">
        <v>101</v>
      </c>
      <c r="C100" s="49" t="s">
        <v>250</v>
      </c>
      <c r="D100" s="50" t="s">
        <v>251</v>
      </c>
      <c r="E100" s="52">
        <v>45370</v>
      </c>
      <c r="F100" s="52">
        <v>45397</v>
      </c>
      <c r="G100" s="57">
        <v>3029592625</v>
      </c>
      <c r="H100" s="58">
        <v>720</v>
      </c>
      <c r="I100" s="52">
        <v>45601</v>
      </c>
      <c r="J100" s="57">
        <v>3019900000</v>
      </c>
      <c r="K100" s="52"/>
      <c r="L100" s="60"/>
      <c r="M100" s="55"/>
    </row>
    <row r="101" spans="1:13" ht="38.25" x14ac:dyDescent="0.25">
      <c r="A101" s="25" t="s">
        <v>187</v>
      </c>
      <c r="B101" s="48" t="s">
        <v>101</v>
      </c>
      <c r="C101" s="49" t="s">
        <v>252</v>
      </c>
      <c r="D101" s="50" t="s">
        <v>253</v>
      </c>
      <c r="E101" s="52">
        <v>45383</v>
      </c>
      <c r="F101" s="52">
        <v>45404</v>
      </c>
      <c r="G101" s="57">
        <v>7554012361</v>
      </c>
      <c r="H101" s="58">
        <v>210</v>
      </c>
      <c r="I101" s="52">
        <v>45610</v>
      </c>
      <c r="J101" s="57">
        <v>282727332</v>
      </c>
      <c r="K101" s="52">
        <v>45610</v>
      </c>
      <c r="L101" s="60">
        <v>60</v>
      </c>
      <c r="M101" s="55"/>
    </row>
    <row r="102" spans="1:13" ht="38.25" x14ac:dyDescent="0.25">
      <c r="A102" s="25" t="s">
        <v>109</v>
      </c>
      <c r="B102" s="48" t="s">
        <v>101</v>
      </c>
      <c r="C102" s="49" t="s">
        <v>254</v>
      </c>
      <c r="D102" s="50" t="s">
        <v>255</v>
      </c>
      <c r="E102" s="52">
        <v>45399</v>
      </c>
      <c r="F102" s="52">
        <v>45452</v>
      </c>
      <c r="G102" s="57">
        <v>1255475894</v>
      </c>
      <c r="H102" s="58">
        <v>185</v>
      </c>
      <c r="I102" s="52">
        <v>45593</v>
      </c>
      <c r="J102" s="57">
        <v>563289843</v>
      </c>
      <c r="K102" s="52"/>
      <c r="L102" s="60"/>
      <c r="M102" s="55"/>
    </row>
    <row r="103" spans="1:13" ht="38.25" x14ac:dyDescent="0.25">
      <c r="A103" s="25" t="s">
        <v>187</v>
      </c>
      <c r="B103" s="48" t="s">
        <v>101</v>
      </c>
      <c r="C103" s="49" t="s">
        <v>256</v>
      </c>
      <c r="D103" s="50" t="s">
        <v>257</v>
      </c>
      <c r="E103" s="52">
        <v>45411</v>
      </c>
      <c r="F103" s="52">
        <v>45441</v>
      </c>
      <c r="G103" s="57">
        <v>4163211994.0599999</v>
      </c>
      <c r="H103" s="58">
        <v>365</v>
      </c>
      <c r="I103" s="52">
        <v>45616</v>
      </c>
      <c r="J103" s="57">
        <v>575465438</v>
      </c>
      <c r="K103" s="52"/>
      <c r="L103" s="60"/>
      <c r="M103" s="55"/>
    </row>
    <row r="104" spans="1:13" ht="38.25" x14ac:dyDescent="0.25">
      <c r="A104" s="25" t="s">
        <v>187</v>
      </c>
      <c r="B104" s="48" t="s">
        <v>101</v>
      </c>
      <c r="C104" s="49" t="s">
        <v>258</v>
      </c>
      <c r="D104" s="50" t="s">
        <v>259</v>
      </c>
      <c r="E104" s="52">
        <v>45415</v>
      </c>
      <c r="F104" s="52">
        <v>45467</v>
      </c>
      <c r="G104" s="57">
        <v>379970719</v>
      </c>
      <c r="H104" s="58">
        <v>90</v>
      </c>
      <c r="I104" s="52">
        <v>45652</v>
      </c>
      <c r="J104" s="57">
        <f>1275637500+153265415</f>
        <v>1428902915</v>
      </c>
      <c r="K104" s="52">
        <v>45652</v>
      </c>
      <c r="L104" s="60">
        <f>244+40</f>
        <v>284</v>
      </c>
      <c r="M104" s="55"/>
    </row>
    <row r="105" spans="1:13" ht="38.25" x14ac:dyDescent="0.25">
      <c r="A105" s="25" t="s">
        <v>187</v>
      </c>
      <c r="B105" s="48" t="s">
        <v>101</v>
      </c>
      <c r="C105" s="49" t="s">
        <v>260</v>
      </c>
      <c r="D105" s="50" t="s">
        <v>261</v>
      </c>
      <c r="E105" s="52">
        <v>45505</v>
      </c>
      <c r="F105" s="52">
        <v>45530</v>
      </c>
      <c r="G105" s="57">
        <v>4449999293</v>
      </c>
      <c r="H105" s="58">
        <v>120</v>
      </c>
      <c r="I105" s="52">
        <v>45643</v>
      </c>
      <c r="J105" s="57">
        <v>1768295057</v>
      </c>
      <c r="K105" s="52"/>
      <c r="L105" s="60"/>
      <c r="M105" s="55"/>
    </row>
    <row r="106" spans="1:13" ht="38.25" x14ac:dyDescent="0.25">
      <c r="A106" s="25" t="s">
        <v>109</v>
      </c>
      <c r="B106" s="48" t="s">
        <v>101</v>
      </c>
      <c r="C106" s="49" t="s">
        <v>262</v>
      </c>
      <c r="D106" s="50" t="s">
        <v>263</v>
      </c>
      <c r="E106" s="52">
        <v>45519</v>
      </c>
      <c r="F106" s="52">
        <v>45542</v>
      </c>
      <c r="G106" s="57">
        <v>1749207395</v>
      </c>
      <c r="H106" s="58">
        <v>370</v>
      </c>
      <c r="I106" s="52">
        <v>45628</v>
      </c>
      <c r="J106" s="57">
        <v>375745413.80000001</v>
      </c>
      <c r="K106" s="52"/>
      <c r="L106" s="60"/>
      <c r="M106" s="55"/>
    </row>
    <row r="107" spans="1:13" ht="38.25" x14ac:dyDescent="0.25">
      <c r="A107" s="25" t="s">
        <v>187</v>
      </c>
      <c r="B107" s="48" t="s">
        <v>101</v>
      </c>
      <c r="C107" s="49" t="s">
        <v>264</v>
      </c>
      <c r="D107" s="50" t="s">
        <v>265</v>
      </c>
      <c r="E107" s="52">
        <v>45524</v>
      </c>
      <c r="F107" s="52">
        <v>45537</v>
      </c>
      <c r="G107" s="57">
        <v>61395812610.699997</v>
      </c>
      <c r="H107" s="58">
        <v>730</v>
      </c>
      <c r="I107" s="52">
        <v>45635</v>
      </c>
      <c r="J107" s="57">
        <v>14067408078</v>
      </c>
      <c r="K107" s="52"/>
      <c r="L107" s="60"/>
      <c r="M107" s="55"/>
    </row>
    <row r="108" spans="1:13" ht="38.25" x14ac:dyDescent="0.25">
      <c r="A108" s="69" t="s">
        <v>266</v>
      </c>
      <c r="B108" s="70" t="s">
        <v>267</v>
      </c>
      <c r="C108" s="71" t="s">
        <v>268</v>
      </c>
      <c r="D108" s="72" t="s">
        <v>269</v>
      </c>
      <c r="E108" s="12">
        <v>45649</v>
      </c>
      <c r="F108" s="12">
        <v>45652</v>
      </c>
      <c r="G108" s="73">
        <v>17642106725</v>
      </c>
      <c r="H108" s="14">
        <v>300</v>
      </c>
      <c r="I108" s="74">
        <v>0</v>
      </c>
      <c r="J108" s="74">
        <v>0</v>
      </c>
      <c r="K108" s="74">
        <v>0</v>
      </c>
      <c r="L108" s="74">
        <v>0</v>
      </c>
      <c r="M108" s="14"/>
    </row>
    <row r="109" spans="1:13" ht="63.75" x14ac:dyDescent="0.25">
      <c r="A109" s="75" t="s">
        <v>270</v>
      </c>
      <c r="B109" s="76" t="s">
        <v>271</v>
      </c>
      <c r="C109" s="77" t="s">
        <v>272</v>
      </c>
      <c r="D109" s="76" t="s">
        <v>273</v>
      </c>
      <c r="E109" s="78">
        <v>45595</v>
      </c>
      <c r="F109" s="78">
        <v>45595</v>
      </c>
      <c r="G109" s="79">
        <v>1790892890</v>
      </c>
      <c r="H109" s="80">
        <v>92</v>
      </c>
      <c r="I109" s="81"/>
      <c r="J109" s="79">
        <v>0</v>
      </c>
      <c r="K109" s="81"/>
      <c r="L109" s="82"/>
      <c r="M109" s="83"/>
    </row>
    <row r="110" spans="1:13" ht="51" x14ac:dyDescent="0.25">
      <c r="A110" s="75" t="s">
        <v>270</v>
      </c>
      <c r="B110" s="76" t="s">
        <v>271</v>
      </c>
      <c r="C110" s="84">
        <v>4123000028</v>
      </c>
      <c r="D110" s="76" t="s">
        <v>274</v>
      </c>
      <c r="E110" s="85">
        <v>45103</v>
      </c>
      <c r="F110" s="85">
        <v>45139</v>
      </c>
      <c r="G110" s="86">
        <v>0</v>
      </c>
      <c r="H110" s="87">
        <v>730</v>
      </c>
      <c r="I110" s="85">
        <v>45631</v>
      </c>
      <c r="J110" s="86">
        <v>7168372295.5699997</v>
      </c>
      <c r="K110" s="88"/>
      <c r="L110" s="89"/>
      <c r="M110" s="83" t="s">
        <v>275</v>
      </c>
    </row>
    <row r="111" spans="1:13" ht="63.75" x14ac:dyDescent="0.25">
      <c r="A111" s="75" t="s">
        <v>270</v>
      </c>
      <c r="B111" s="76" t="s">
        <v>271</v>
      </c>
      <c r="C111" s="84" t="s">
        <v>272</v>
      </c>
      <c r="D111" s="76" t="s">
        <v>273</v>
      </c>
      <c r="E111" s="85">
        <v>45595</v>
      </c>
      <c r="F111" s="85">
        <v>45595</v>
      </c>
      <c r="G111" s="86">
        <v>0</v>
      </c>
      <c r="H111" s="87">
        <v>92</v>
      </c>
      <c r="I111" s="88"/>
      <c r="J111" s="86"/>
      <c r="K111" s="88"/>
      <c r="L111" s="89"/>
      <c r="M111" s="90"/>
    </row>
    <row r="112" spans="1:13" ht="38.25" x14ac:dyDescent="0.25">
      <c r="A112" s="75" t="s">
        <v>270</v>
      </c>
      <c r="B112" s="76" t="s">
        <v>271</v>
      </c>
      <c r="C112" s="77" t="s">
        <v>276</v>
      </c>
      <c r="D112" s="76" t="s">
        <v>277</v>
      </c>
      <c r="E112" s="78">
        <v>44816</v>
      </c>
      <c r="F112" s="78">
        <v>44880</v>
      </c>
      <c r="G112" s="79">
        <v>0</v>
      </c>
      <c r="H112" s="80">
        <v>545</v>
      </c>
      <c r="I112" s="81"/>
      <c r="J112" s="79"/>
      <c r="K112" s="78">
        <v>45576</v>
      </c>
      <c r="L112" s="82">
        <v>181</v>
      </c>
      <c r="M112" s="90" t="s">
        <v>278</v>
      </c>
    </row>
    <row r="113" spans="1:13" ht="63.75" x14ac:dyDescent="0.25">
      <c r="A113" s="75" t="s">
        <v>270</v>
      </c>
      <c r="B113" s="84" t="s">
        <v>279</v>
      </c>
      <c r="C113" s="84" t="s">
        <v>280</v>
      </c>
      <c r="D113" s="76" t="s">
        <v>281</v>
      </c>
      <c r="E113" s="85">
        <v>45537</v>
      </c>
      <c r="F113" s="85">
        <v>45544</v>
      </c>
      <c r="G113" s="86">
        <v>8740125000</v>
      </c>
      <c r="H113" s="87">
        <v>730</v>
      </c>
      <c r="I113" s="88"/>
      <c r="J113" s="86"/>
      <c r="K113" s="88"/>
      <c r="L113" s="89"/>
      <c r="M113" s="90" t="s">
        <v>282</v>
      </c>
    </row>
    <row r="114" spans="1:13" ht="51" x14ac:dyDescent="0.25">
      <c r="A114" s="75" t="s">
        <v>270</v>
      </c>
      <c r="B114" s="77" t="s">
        <v>279</v>
      </c>
      <c r="C114" s="77" t="s">
        <v>283</v>
      </c>
      <c r="D114" s="76" t="s">
        <v>284</v>
      </c>
      <c r="E114" s="78">
        <v>45544</v>
      </c>
      <c r="F114" s="78">
        <v>45535</v>
      </c>
      <c r="G114" s="79">
        <v>3097314754</v>
      </c>
      <c r="H114" s="80">
        <v>480</v>
      </c>
      <c r="I114" s="81"/>
      <c r="J114" s="79"/>
      <c r="K114" s="81"/>
      <c r="L114" s="82"/>
      <c r="M114" s="90" t="s">
        <v>285</v>
      </c>
    </row>
    <row r="115" spans="1:13" ht="51" x14ac:dyDescent="0.25">
      <c r="A115" s="75" t="s">
        <v>270</v>
      </c>
      <c r="B115" s="77" t="s">
        <v>279</v>
      </c>
      <c r="C115" s="77" t="s">
        <v>286</v>
      </c>
      <c r="D115" s="76" t="s">
        <v>287</v>
      </c>
      <c r="E115" s="78">
        <v>45552</v>
      </c>
      <c r="F115" s="78">
        <v>45552</v>
      </c>
      <c r="G115" s="79">
        <v>718907696</v>
      </c>
      <c r="H115" s="80">
        <v>283</v>
      </c>
      <c r="I115" s="81"/>
      <c r="J115" s="79"/>
      <c r="K115" s="81"/>
      <c r="L115" s="82"/>
      <c r="M115" s="90" t="s">
        <v>285</v>
      </c>
    </row>
    <row r="116" spans="1:13" ht="51" x14ac:dyDescent="0.25">
      <c r="A116" s="75" t="s">
        <v>270</v>
      </c>
      <c r="B116" s="77" t="s">
        <v>279</v>
      </c>
      <c r="C116" s="77" t="s">
        <v>288</v>
      </c>
      <c r="D116" s="76" t="s">
        <v>289</v>
      </c>
      <c r="E116" s="78">
        <v>45544</v>
      </c>
      <c r="F116" s="78">
        <v>45535</v>
      </c>
      <c r="G116" s="79">
        <v>3735155767</v>
      </c>
      <c r="H116" s="80">
        <v>480</v>
      </c>
      <c r="I116" s="81"/>
      <c r="J116" s="79"/>
      <c r="K116" s="81"/>
      <c r="L116" s="82"/>
      <c r="M116" s="90" t="s">
        <v>285</v>
      </c>
    </row>
    <row r="117" spans="1:13" ht="51" x14ac:dyDescent="0.25">
      <c r="A117" s="75" t="s">
        <v>270</v>
      </c>
      <c r="B117" s="84" t="s">
        <v>279</v>
      </c>
      <c r="C117" s="84" t="s">
        <v>290</v>
      </c>
      <c r="D117" s="76" t="s">
        <v>291</v>
      </c>
      <c r="E117" s="85">
        <v>44937</v>
      </c>
      <c r="F117" s="85">
        <v>44939</v>
      </c>
      <c r="G117" s="86">
        <v>0</v>
      </c>
      <c r="H117" s="87">
        <v>925</v>
      </c>
      <c r="I117" s="88"/>
      <c r="J117" s="86"/>
      <c r="K117" s="85">
        <v>45617</v>
      </c>
      <c r="L117" s="89">
        <v>53</v>
      </c>
      <c r="M117" s="90" t="s">
        <v>278</v>
      </c>
    </row>
    <row r="118" spans="1:13" ht="51" x14ac:dyDescent="0.25">
      <c r="A118" s="75" t="s">
        <v>270</v>
      </c>
      <c r="B118" s="77" t="s">
        <v>279</v>
      </c>
      <c r="C118" s="77" t="s">
        <v>292</v>
      </c>
      <c r="D118" s="76" t="s">
        <v>293</v>
      </c>
      <c r="E118" s="78">
        <v>45504</v>
      </c>
      <c r="F118" s="78">
        <v>45537</v>
      </c>
      <c r="G118" s="79">
        <v>979157309</v>
      </c>
      <c r="H118" s="80">
        <v>180</v>
      </c>
      <c r="I118" s="81"/>
      <c r="J118" s="79"/>
      <c r="K118" s="81"/>
      <c r="L118" s="81"/>
      <c r="M118" s="91" t="s">
        <v>294</v>
      </c>
    </row>
    <row r="119" spans="1:13" ht="51" x14ac:dyDescent="0.25">
      <c r="A119" s="75" t="s">
        <v>270</v>
      </c>
      <c r="B119" s="84" t="s">
        <v>279</v>
      </c>
      <c r="C119" s="84" t="s">
        <v>295</v>
      </c>
      <c r="D119" s="76" t="s">
        <v>296</v>
      </c>
      <c r="E119" s="85">
        <v>45604</v>
      </c>
      <c r="F119" s="85">
        <v>45627</v>
      </c>
      <c r="G119" s="86">
        <v>8712811863</v>
      </c>
      <c r="H119" s="87">
        <v>426</v>
      </c>
      <c r="I119" s="88"/>
      <c r="J119" s="86"/>
      <c r="K119" s="88"/>
      <c r="L119" s="88"/>
      <c r="M119" s="92"/>
    </row>
    <row r="120" spans="1:13" ht="63.75" x14ac:dyDescent="0.25">
      <c r="A120" s="75" t="s">
        <v>270</v>
      </c>
      <c r="B120" s="77" t="s">
        <v>297</v>
      </c>
      <c r="C120" s="77" t="s">
        <v>298</v>
      </c>
      <c r="D120" s="76" t="s">
        <v>299</v>
      </c>
      <c r="E120" s="78">
        <v>45149</v>
      </c>
      <c r="F120" s="78">
        <v>45180</v>
      </c>
      <c r="G120" s="79">
        <v>0</v>
      </c>
      <c r="H120" s="80">
        <v>420</v>
      </c>
      <c r="I120" s="78">
        <v>45573</v>
      </c>
      <c r="J120" s="79">
        <v>1144606170.1199999</v>
      </c>
      <c r="K120" s="81"/>
      <c r="L120" s="81"/>
      <c r="M120" s="93" t="s">
        <v>275</v>
      </c>
    </row>
    <row r="121" spans="1:13" ht="63.75" x14ac:dyDescent="0.25">
      <c r="A121" s="75" t="s">
        <v>270</v>
      </c>
      <c r="B121" s="77" t="s">
        <v>297</v>
      </c>
      <c r="C121" s="77" t="s">
        <v>300</v>
      </c>
      <c r="D121" s="76" t="s">
        <v>301</v>
      </c>
      <c r="E121" s="78">
        <v>45569</v>
      </c>
      <c r="F121" s="78">
        <v>45579</v>
      </c>
      <c r="G121" s="79">
        <v>5707849291.6800003</v>
      </c>
      <c r="H121" s="80">
        <v>431</v>
      </c>
      <c r="I121" s="81"/>
      <c r="J121" s="79"/>
      <c r="K121" s="81"/>
      <c r="L121" s="81"/>
      <c r="M121" s="92"/>
    </row>
    <row r="122" spans="1:13" ht="63.75" x14ac:dyDescent="0.25">
      <c r="A122" s="75" t="s">
        <v>270</v>
      </c>
      <c r="B122" s="84" t="s">
        <v>297</v>
      </c>
      <c r="C122" s="84" t="s">
        <v>298</v>
      </c>
      <c r="D122" s="76" t="s">
        <v>299</v>
      </c>
      <c r="E122" s="85">
        <v>45149</v>
      </c>
      <c r="F122" s="85">
        <v>45180</v>
      </c>
      <c r="G122" s="86">
        <v>0</v>
      </c>
      <c r="H122" s="87">
        <v>451</v>
      </c>
      <c r="I122" s="88"/>
      <c r="J122" s="86"/>
      <c r="K122" s="85">
        <v>45573</v>
      </c>
      <c r="L122" s="88">
        <v>31</v>
      </c>
      <c r="M122" s="93" t="s">
        <v>278</v>
      </c>
    </row>
    <row r="123" spans="1:13" ht="63.75" x14ac:dyDescent="0.25">
      <c r="A123" s="75" t="s">
        <v>270</v>
      </c>
      <c r="B123" s="84" t="s">
        <v>297</v>
      </c>
      <c r="C123" s="84" t="s">
        <v>302</v>
      </c>
      <c r="D123" s="76" t="s">
        <v>303</v>
      </c>
      <c r="E123" s="85">
        <v>45572</v>
      </c>
      <c r="F123" s="85">
        <v>45594</v>
      </c>
      <c r="G123" s="86">
        <v>4083007520.1599998</v>
      </c>
      <c r="H123" s="87">
        <v>730</v>
      </c>
      <c r="I123" s="88"/>
      <c r="J123" s="86"/>
      <c r="K123" s="88"/>
      <c r="L123" s="88"/>
      <c r="M123" s="92"/>
    </row>
    <row r="124" spans="1:13" ht="63.75" x14ac:dyDescent="0.25">
      <c r="A124" s="75" t="s">
        <v>270</v>
      </c>
      <c r="B124" s="77" t="s">
        <v>297</v>
      </c>
      <c r="C124" s="77" t="s">
        <v>304</v>
      </c>
      <c r="D124" s="76" t="s">
        <v>305</v>
      </c>
      <c r="E124" s="78">
        <v>45623</v>
      </c>
      <c r="F124" s="78">
        <v>45630</v>
      </c>
      <c r="G124" s="79">
        <v>4688395228.4200001</v>
      </c>
      <c r="H124" s="80">
        <v>520</v>
      </c>
      <c r="I124" s="81"/>
      <c r="J124" s="79"/>
      <c r="K124" s="81"/>
      <c r="L124" s="81"/>
      <c r="M124" s="92"/>
    </row>
    <row r="125" spans="1:13" ht="38.25" x14ac:dyDescent="0.25">
      <c r="A125" s="75" t="s">
        <v>270</v>
      </c>
      <c r="B125" s="84" t="s">
        <v>306</v>
      </c>
      <c r="C125" s="84" t="s">
        <v>307</v>
      </c>
      <c r="D125" s="76" t="s">
        <v>308</v>
      </c>
      <c r="E125" s="85">
        <v>45539</v>
      </c>
      <c r="F125" s="85">
        <v>45555</v>
      </c>
      <c r="G125" s="86">
        <v>4060611313.98</v>
      </c>
      <c r="H125" s="87">
        <v>1095</v>
      </c>
      <c r="I125" s="88"/>
      <c r="J125" s="86"/>
      <c r="K125" s="88"/>
      <c r="L125" s="88"/>
      <c r="M125" s="92" t="s">
        <v>282</v>
      </c>
    </row>
    <row r="126" spans="1:13" ht="38.25" x14ac:dyDescent="0.25">
      <c r="A126" s="75" t="s">
        <v>270</v>
      </c>
      <c r="B126" s="77" t="s">
        <v>306</v>
      </c>
      <c r="C126" s="77" t="s">
        <v>309</v>
      </c>
      <c r="D126" s="76" t="s">
        <v>310</v>
      </c>
      <c r="E126" s="78">
        <v>45565</v>
      </c>
      <c r="F126" s="78">
        <v>45566</v>
      </c>
      <c r="G126" s="79">
        <v>13169170737.639999</v>
      </c>
      <c r="H126" s="80">
        <v>730</v>
      </c>
      <c r="I126" s="81"/>
      <c r="J126" s="79"/>
      <c r="K126" s="81"/>
      <c r="L126" s="81"/>
      <c r="M126" s="92" t="s">
        <v>282</v>
      </c>
    </row>
    <row r="127" spans="1:13" ht="38.25" x14ac:dyDescent="0.25">
      <c r="A127" s="75" t="s">
        <v>270</v>
      </c>
      <c r="B127" s="84" t="s">
        <v>306</v>
      </c>
      <c r="C127" s="84" t="s">
        <v>311</v>
      </c>
      <c r="D127" s="76" t="s">
        <v>312</v>
      </c>
      <c r="E127" s="85">
        <v>45538</v>
      </c>
      <c r="F127" s="85">
        <v>45545</v>
      </c>
      <c r="G127" s="86">
        <v>375628240</v>
      </c>
      <c r="H127" s="87">
        <v>120</v>
      </c>
      <c r="I127" s="88"/>
      <c r="J127" s="86"/>
      <c r="K127" s="88"/>
      <c r="L127" s="88"/>
      <c r="M127" s="92" t="s">
        <v>282</v>
      </c>
    </row>
    <row r="128" spans="1:13" ht="38.25" x14ac:dyDescent="0.25">
      <c r="A128" s="75" t="s">
        <v>270</v>
      </c>
      <c r="B128" s="77" t="s">
        <v>306</v>
      </c>
      <c r="C128" s="77" t="s">
        <v>313</v>
      </c>
      <c r="D128" s="76" t="s">
        <v>314</v>
      </c>
      <c r="E128" s="78">
        <v>45112</v>
      </c>
      <c r="F128" s="78">
        <v>45092</v>
      </c>
      <c r="G128" s="79">
        <v>0</v>
      </c>
      <c r="H128" s="80">
        <v>740</v>
      </c>
      <c r="I128" s="78">
        <v>45596</v>
      </c>
      <c r="J128" s="79">
        <v>483424519.45999998</v>
      </c>
      <c r="K128" s="81"/>
      <c r="L128" s="81"/>
      <c r="M128" s="93" t="s">
        <v>275</v>
      </c>
    </row>
    <row r="129" spans="1:13" ht="38.25" x14ac:dyDescent="0.25">
      <c r="A129" s="75" t="s">
        <v>270</v>
      </c>
      <c r="B129" s="77" t="s">
        <v>306</v>
      </c>
      <c r="C129" s="77" t="s">
        <v>315</v>
      </c>
      <c r="D129" s="76" t="s">
        <v>316</v>
      </c>
      <c r="E129" s="78">
        <v>45555</v>
      </c>
      <c r="F129" s="78">
        <v>45580</v>
      </c>
      <c r="G129" s="79">
        <v>26430898142.25</v>
      </c>
      <c r="H129" s="80">
        <v>1095</v>
      </c>
      <c r="I129" s="81"/>
      <c r="J129" s="79"/>
      <c r="K129" s="81"/>
      <c r="L129" s="81"/>
      <c r="M129" s="92" t="s">
        <v>282</v>
      </c>
    </row>
    <row r="130" spans="1:13" ht="38.25" x14ac:dyDescent="0.25">
      <c r="A130" s="75" t="s">
        <v>270</v>
      </c>
      <c r="B130" s="77" t="s">
        <v>306</v>
      </c>
      <c r="C130" s="77" t="s">
        <v>317</v>
      </c>
      <c r="D130" s="76" t="s">
        <v>318</v>
      </c>
      <c r="E130" s="78">
        <v>45581</v>
      </c>
      <c r="F130" s="78">
        <v>45608</v>
      </c>
      <c r="G130" s="79">
        <v>318133187.5</v>
      </c>
      <c r="H130" s="80">
        <v>120</v>
      </c>
      <c r="I130" s="81"/>
      <c r="J130" s="79"/>
      <c r="K130" s="81"/>
      <c r="L130" s="81"/>
      <c r="M130" s="92"/>
    </row>
    <row r="131" spans="1:13" ht="38.25" x14ac:dyDescent="0.25">
      <c r="A131" s="75" t="s">
        <v>270</v>
      </c>
      <c r="B131" s="84" t="s">
        <v>306</v>
      </c>
      <c r="C131" s="84" t="s">
        <v>319</v>
      </c>
      <c r="D131" s="76" t="s">
        <v>320</v>
      </c>
      <c r="E131" s="85">
        <v>45565</v>
      </c>
      <c r="F131" s="85">
        <v>45566</v>
      </c>
      <c r="G131" s="86">
        <v>13296675745.690001</v>
      </c>
      <c r="H131" s="87">
        <v>730</v>
      </c>
      <c r="I131" s="88"/>
      <c r="J131" s="86"/>
      <c r="K131" s="88"/>
      <c r="L131" s="88"/>
      <c r="M131" s="92" t="s">
        <v>282</v>
      </c>
    </row>
    <row r="132" spans="1:13" ht="38.25" x14ac:dyDescent="0.25">
      <c r="A132" s="75" t="s">
        <v>270</v>
      </c>
      <c r="B132" s="77" t="s">
        <v>306</v>
      </c>
      <c r="C132" s="77" t="s">
        <v>321</v>
      </c>
      <c r="D132" s="76" t="s">
        <v>322</v>
      </c>
      <c r="E132" s="78">
        <v>45555</v>
      </c>
      <c r="F132" s="78">
        <v>45580</v>
      </c>
      <c r="G132" s="79">
        <v>41464906424.209999</v>
      </c>
      <c r="H132" s="80">
        <v>1095</v>
      </c>
      <c r="I132" s="81"/>
      <c r="J132" s="79"/>
      <c r="K132" s="81"/>
      <c r="L132" s="81"/>
      <c r="M132" s="92" t="s">
        <v>282</v>
      </c>
    </row>
    <row r="133" spans="1:13" ht="38.25" x14ac:dyDescent="0.25">
      <c r="A133" s="75" t="s">
        <v>270</v>
      </c>
      <c r="B133" s="84" t="s">
        <v>306</v>
      </c>
      <c r="C133" s="84" t="s">
        <v>323</v>
      </c>
      <c r="D133" s="76" t="s">
        <v>324</v>
      </c>
      <c r="E133" s="85">
        <v>45555</v>
      </c>
      <c r="F133" s="85">
        <v>45580</v>
      </c>
      <c r="G133" s="86">
        <v>22515859407.02</v>
      </c>
      <c r="H133" s="87">
        <v>1095</v>
      </c>
      <c r="I133" s="88"/>
      <c r="J133" s="86"/>
      <c r="K133" s="88"/>
      <c r="L133" s="88"/>
      <c r="M133" s="92" t="s">
        <v>282</v>
      </c>
    </row>
    <row r="134" spans="1:13" ht="38.25" x14ac:dyDescent="0.25">
      <c r="A134" s="75" t="s">
        <v>270</v>
      </c>
      <c r="B134" s="84" t="s">
        <v>306</v>
      </c>
      <c r="C134" s="84" t="s">
        <v>325</v>
      </c>
      <c r="D134" s="76" t="s">
        <v>326</v>
      </c>
      <c r="E134" s="85">
        <v>45443</v>
      </c>
      <c r="F134" s="85">
        <v>45450</v>
      </c>
      <c r="G134" s="86">
        <v>0</v>
      </c>
      <c r="H134" s="87">
        <v>125</v>
      </c>
      <c r="I134" s="88"/>
      <c r="J134" s="86"/>
      <c r="K134" s="85">
        <v>45569</v>
      </c>
      <c r="L134" s="88">
        <v>35</v>
      </c>
      <c r="M134" s="92" t="s">
        <v>278</v>
      </c>
    </row>
    <row r="135" spans="1:13" ht="38.25" x14ac:dyDescent="0.25">
      <c r="A135" s="75" t="s">
        <v>270</v>
      </c>
      <c r="B135" s="77" t="s">
        <v>306</v>
      </c>
      <c r="C135" s="77" t="s">
        <v>327</v>
      </c>
      <c r="D135" s="76" t="s">
        <v>328</v>
      </c>
      <c r="E135" s="78">
        <v>45112</v>
      </c>
      <c r="F135" s="78">
        <v>45092</v>
      </c>
      <c r="G135" s="79">
        <v>0</v>
      </c>
      <c r="H135" s="80">
        <v>740</v>
      </c>
      <c r="I135" s="78">
        <v>45590</v>
      </c>
      <c r="J135" s="79">
        <v>515088243.63</v>
      </c>
      <c r="K135" s="81"/>
      <c r="L135" s="81"/>
      <c r="M135" s="93" t="s">
        <v>275</v>
      </c>
    </row>
    <row r="136" spans="1:13" ht="38.25" x14ac:dyDescent="0.25">
      <c r="A136" s="75" t="s">
        <v>270</v>
      </c>
      <c r="B136" s="84" t="s">
        <v>306</v>
      </c>
      <c r="C136" s="84" t="s">
        <v>329</v>
      </c>
      <c r="D136" s="76" t="s">
        <v>330</v>
      </c>
      <c r="E136" s="85">
        <v>45575</v>
      </c>
      <c r="F136" s="85">
        <v>45587</v>
      </c>
      <c r="G136" s="86">
        <v>787113128</v>
      </c>
      <c r="H136" s="87">
        <v>180</v>
      </c>
      <c r="I136" s="88"/>
      <c r="J136" s="86"/>
      <c r="K136" s="88"/>
      <c r="L136" s="88"/>
      <c r="M136" s="92"/>
    </row>
    <row r="137" spans="1:13" ht="38.25" x14ac:dyDescent="0.25">
      <c r="A137" s="75" t="s">
        <v>270</v>
      </c>
      <c r="B137" s="84" t="s">
        <v>306</v>
      </c>
      <c r="C137" s="84" t="s">
        <v>331</v>
      </c>
      <c r="D137" s="76" t="s">
        <v>332</v>
      </c>
      <c r="E137" s="85">
        <v>44719</v>
      </c>
      <c r="F137" s="85">
        <v>44774</v>
      </c>
      <c r="G137" s="86">
        <v>0</v>
      </c>
      <c r="H137" s="87">
        <v>720</v>
      </c>
      <c r="I137" s="85">
        <v>45596</v>
      </c>
      <c r="J137" s="86">
        <v>600000000</v>
      </c>
      <c r="K137" s="88"/>
      <c r="L137" s="88"/>
      <c r="M137" s="93" t="s">
        <v>275</v>
      </c>
    </row>
    <row r="138" spans="1:13" ht="38.25" x14ac:dyDescent="0.25">
      <c r="A138" s="75" t="s">
        <v>270</v>
      </c>
      <c r="B138" s="77" t="s">
        <v>306</v>
      </c>
      <c r="C138" s="77" t="s">
        <v>333</v>
      </c>
      <c r="D138" s="76" t="s">
        <v>334</v>
      </c>
      <c r="E138" s="78">
        <v>45616</v>
      </c>
      <c r="F138" s="78">
        <v>45600</v>
      </c>
      <c r="G138" s="79">
        <v>210522905.19</v>
      </c>
      <c r="H138" s="80">
        <v>70</v>
      </c>
      <c r="I138" s="81"/>
      <c r="J138" s="79"/>
      <c r="K138" s="81"/>
      <c r="L138" s="81"/>
      <c r="M138" s="92"/>
    </row>
    <row r="139" spans="1:13" ht="38.25" x14ac:dyDescent="0.25">
      <c r="A139" s="75" t="s">
        <v>270</v>
      </c>
      <c r="B139" s="84" t="s">
        <v>306</v>
      </c>
      <c r="C139" s="84" t="s">
        <v>325</v>
      </c>
      <c r="D139" s="76" t="s">
        <v>326</v>
      </c>
      <c r="E139" s="85">
        <v>45443</v>
      </c>
      <c r="F139" s="85">
        <v>45450</v>
      </c>
      <c r="G139" s="86">
        <v>0</v>
      </c>
      <c r="H139" s="87">
        <v>172</v>
      </c>
      <c r="I139" s="88"/>
      <c r="J139" s="86"/>
      <c r="K139" s="85">
        <v>45649</v>
      </c>
      <c r="L139" s="88">
        <v>18</v>
      </c>
      <c r="M139" s="92" t="s">
        <v>278</v>
      </c>
    </row>
    <row r="140" spans="1:13" ht="38.25" x14ac:dyDescent="0.25">
      <c r="A140" s="75" t="s">
        <v>270</v>
      </c>
      <c r="B140" s="84" t="s">
        <v>306</v>
      </c>
      <c r="C140" s="84" t="s">
        <v>325</v>
      </c>
      <c r="D140" s="76" t="s">
        <v>326</v>
      </c>
      <c r="E140" s="85">
        <v>45443</v>
      </c>
      <c r="F140" s="85">
        <v>45450</v>
      </c>
      <c r="G140" s="86">
        <v>0</v>
      </c>
      <c r="H140" s="87">
        <v>154</v>
      </c>
      <c r="I140" s="88"/>
      <c r="J140" s="86"/>
      <c r="K140" s="85">
        <v>45624</v>
      </c>
      <c r="L140" s="88">
        <v>9</v>
      </c>
      <c r="M140" s="92" t="s">
        <v>278</v>
      </c>
    </row>
    <row r="141" spans="1:13" ht="38.25" x14ac:dyDescent="0.25">
      <c r="A141" s="75" t="s">
        <v>270</v>
      </c>
      <c r="B141" s="84" t="s">
        <v>306</v>
      </c>
      <c r="C141" s="84" t="s">
        <v>325</v>
      </c>
      <c r="D141" s="76" t="s">
        <v>326</v>
      </c>
      <c r="E141" s="85">
        <v>45443</v>
      </c>
      <c r="F141" s="85">
        <v>45450</v>
      </c>
      <c r="G141" s="86">
        <v>0</v>
      </c>
      <c r="H141" s="87">
        <v>154</v>
      </c>
      <c r="I141" s="88"/>
      <c r="J141" s="86"/>
      <c r="K141" s="88"/>
      <c r="L141" s="88"/>
      <c r="M141" s="92" t="s">
        <v>335</v>
      </c>
    </row>
    <row r="142" spans="1:13" ht="38.25" x14ac:dyDescent="0.25">
      <c r="A142" s="75" t="s">
        <v>270</v>
      </c>
      <c r="B142" s="77" t="s">
        <v>306</v>
      </c>
      <c r="C142" s="77" t="s">
        <v>325</v>
      </c>
      <c r="D142" s="76" t="s">
        <v>326</v>
      </c>
      <c r="E142" s="78">
        <v>45443</v>
      </c>
      <c r="F142" s="78">
        <v>45450</v>
      </c>
      <c r="G142" s="79">
        <v>0</v>
      </c>
      <c r="H142" s="80">
        <v>145</v>
      </c>
      <c r="I142" s="81"/>
      <c r="J142" s="79"/>
      <c r="K142" s="78">
        <v>45604</v>
      </c>
      <c r="L142" s="81">
        <v>20</v>
      </c>
      <c r="M142" s="92" t="s">
        <v>278</v>
      </c>
    </row>
    <row r="143" spans="1:13" ht="38.25" x14ac:dyDescent="0.25">
      <c r="A143" s="75" t="s">
        <v>270</v>
      </c>
      <c r="B143" s="77" t="s">
        <v>306</v>
      </c>
      <c r="C143" s="77" t="s">
        <v>327</v>
      </c>
      <c r="D143" s="76" t="s">
        <v>328</v>
      </c>
      <c r="E143" s="78">
        <v>45112</v>
      </c>
      <c r="F143" s="78">
        <v>45092</v>
      </c>
      <c r="G143" s="79">
        <v>0</v>
      </c>
      <c r="H143" s="80">
        <v>740</v>
      </c>
      <c r="I143" s="78">
        <v>45616</v>
      </c>
      <c r="J143" s="79">
        <v>515088243.63</v>
      </c>
      <c r="K143" s="81"/>
      <c r="L143" s="81"/>
      <c r="M143" s="93" t="s">
        <v>275</v>
      </c>
    </row>
    <row r="144" spans="1:13" ht="38.25" x14ac:dyDescent="0.25">
      <c r="A144" s="75" t="s">
        <v>270</v>
      </c>
      <c r="B144" s="84" t="s">
        <v>306</v>
      </c>
      <c r="C144" s="84" t="s">
        <v>313</v>
      </c>
      <c r="D144" s="76" t="s">
        <v>314</v>
      </c>
      <c r="E144" s="85">
        <v>45112</v>
      </c>
      <c r="F144" s="85">
        <v>45092</v>
      </c>
      <c r="G144" s="86">
        <v>0</v>
      </c>
      <c r="H144" s="87">
        <v>740</v>
      </c>
      <c r="I144" s="85">
        <v>45616</v>
      </c>
      <c r="J144" s="86">
        <v>483424519.45999998</v>
      </c>
      <c r="K144" s="88"/>
      <c r="L144" s="88"/>
      <c r="M144" s="93" t="s">
        <v>275</v>
      </c>
    </row>
    <row r="145" spans="1:13" ht="38.25" x14ac:dyDescent="0.25">
      <c r="A145" s="75" t="s">
        <v>270</v>
      </c>
      <c r="B145" s="84" t="s">
        <v>336</v>
      </c>
      <c r="C145" s="84" t="s">
        <v>337</v>
      </c>
      <c r="D145" s="76" t="s">
        <v>338</v>
      </c>
      <c r="E145" s="85">
        <v>45593</v>
      </c>
      <c r="F145" s="85">
        <v>45608</v>
      </c>
      <c r="G145" s="86">
        <v>986541145</v>
      </c>
      <c r="H145" s="87">
        <v>414</v>
      </c>
      <c r="I145" s="88"/>
      <c r="J145" s="86"/>
      <c r="K145" s="88"/>
      <c r="L145" s="88"/>
      <c r="M145" s="92"/>
    </row>
    <row r="146" spans="1:13" ht="38.25" x14ac:dyDescent="0.25">
      <c r="A146" s="75" t="s">
        <v>270</v>
      </c>
      <c r="B146" s="84" t="s">
        <v>336</v>
      </c>
      <c r="C146" s="84" t="s">
        <v>339</v>
      </c>
      <c r="D146" s="76" t="s">
        <v>340</v>
      </c>
      <c r="E146" s="85">
        <v>45597</v>
      </c>
      <c r="F146" s="85">
        <v>45604</v>
      </c>
      <c r="G146" s="86">
        <v>483096236</v>
      </c>
      <c r="H146" s="87">
        <v>135</v>
      </c>
      <c r="I146" s="88"/>
      <c r="J146" s="86"/>
      <c r="K146" s="88"/>
      <c r="L146" s="88"/>
      <c r="M146" s="92"/>
    </row>
  </sheetData>
  <autoFilter ref="A3:M27"/>
  <mergeCells count="2">
    <mergeCell ref="A1:M1"/>
    <mergeCell ref="A2:M2"/>
  </mergeCells>
  <conditionalFormatting sqref="C66:C77">
    <cfRule type="duplicateValues" dxfId="5" priority="5"/>
  </conditionalFormatting>
  <conditionalFormatting sqref="C78:C86">
    <cfRule type="duplicateValues" dxfId="4" priority="4"/>
  </conditionalFormatting>
  <conditionalFormatting sqref="C87">
    <cfRule type="duplicateValues" dxfId="3" priority="3"/>
  </conditionalFormatting>
  <conditionalFormatting sqref="C88:C100">
    <cfRule type="duplicateValues" dxfId="2" priority="6"/>
  </conditionalFormatting>
  <conditionalFormatting sqref="C101:C103">
    <cfRule type="duplicateValues" dxfId="1" priority="2"/>
  </conditionalFormatting>
  <conditionalFormatting sqref="C104:C107">
    <cfRule type="duplicateValues" dxfId="0" priority="1"/>
  </conditionalFormatting>
  <pageMargins left="0.70866141732283472" right="0.70866141732283472" top="0.74803149606299213" bottom="0.74803149606299213" header="0.31496062992125984" footer="0.31496062992125984"/>
  <pageSetup scale="80" orientation="landscape" r:id="rId1"/>
  <ignoredErrors>
    <ignoredError sqref="H4:H8 H10"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26C409BFD92F5408AC08CEE663087B9" ma:contentTypeVersion="2" ma:contentTypeDescription="Crear nuevo documento." ma:contentTypeScope="" ma:versionID="30778bfa76d3a660f5cbbfb51b02864e">
  <xsd:schema xmlns:xsd="http://www.w3.org/2001/XMLSchema" xmlns:xs="http://www.w3.org/2001/XMLSchema" xmlns:p="http://schemas.microsoft.com/office/2006/metadata/properties" xmlns:ns2="7446a535-a24a-4088-9041-a6be3a2b3627" xmlns:ns3="9188eaee-deac-48bd-b75f-44b91a54911b" targetNamespace="http://schemas.microsoft.com/office/2006/metadata/properties" ma:root="true" ma:fieldsID="ae039fddf7ef1bfa6a946fb7d6260b9c" ns2:_="" ns3:_="">
    <xsd:import namespace="7446a535-a24a-4088-9041-a6be3a2b3627"/>
    <xsd:import namespace="9188eaee-deac-48bd-b75f-44b91a54911b"/>
    <xsd:element name="properties">
      <xsd:complexType>
        <xsd:sequence>
          <xsd:element name="documentManagement">
            <xsd:complexType>
              <xsd:all>
                <xsd:element ref="ns2:Fecha_x0020_de_x0020_Publicaci_x00f3_n"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46a535-a24a-4088-9041-a6be3a2b3627" elementFormDefault="qualified">
    <xsd:import namespace="http://schemas.microsoft.com/office/2006/documentManagement/types"/>
    <xsd:import namespace="http://schemas.microsoft.com/office/infopath/2007/PartnerControls"/>
    <xsd:element name="Fecha_x0020_de_x0020_Publicaci_x00f3_n" ma:index="8" nillable="true" ma:displayName="Fecha de Publicación" ma:format="DateOnly" ma:internalName="Fecha_x0020_de_x0020_Publicaci_x00f3_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188eaee-deac-48bd-b75f-44b91a54911b" elementFormDefault="qualified">
    <xsd:import namespace="http://schemas.microsoft.com/office/2006/documentManagement/types"/>
    <xsd:import namespace="http://schemas.microsoft.com/office/infopath/2007/PartnerControls"/>
    <xsd:element name="SharedWithUsers" ma:index="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echa_x0020_de_x0020_Publicaci_x00f3_n xmlns="7446a535-a24a-4088-9041-a6be3a2b3627" xsi:nil="true"/>
  </documentManagement>
</p:properties>
</file>

<file path=customXml/itemProps1.xml><?xml version="1.0" encoding="utf-8"?>
<ds:datastoreItem xmlns:ds="http://schemas.openxmlformats.org/officeDocument/2006/customXml" ds:itemID="{08026D4C-E712-4EA0-B6D1-5FEFFA3B09FF}"/>
</file>

<file path=customXml/itemProps2.xml><?xml version="1.0" encoding="utf-8"?>
<ds:datastoreItem xmlns:ds="http://schemas.openxmlformats.org/officeDocument/2006/customXml" ds:itemID="{F6D5E8A9-8CCA-493C-BA68-AF94EC60218C}"/>
</file>

<file path=customXml/itemProps3.xml><?xml version="1.0" encoding="utf-8"?>
<ds:datastoreItem xmlns:ds="http://schemas.openxmlformats.org/officeDocument/2006/customXml" ds:itemID="{8EE63589-22BF-477F-9BEB-CC7A8BF8E6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IV Trimestre 2024</vt:lpstr>
      <vt:lpstr>'IV Trimestre 2024'!Títulos_a_imprimir</vt:lpstr>
    </vt:vector>
  </TitlesOfParts>
  <Company>Hewlett-Packard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Alexander Gonzalez Marin</dc:creator>
  <cp:lastModifiedBy>Elkin Alberto Ramirez Mejia</cp:lastModifiedBy>
  <dcterms:created xsi:type="dcterms:W3CDTF">2019-10-08T16:31:28Z</dcterms:created>
  <dcterms:modified xsi:type="dcterms:W3CDTF">2025-03-18T15:17:31Z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0x010100526C409BFD92F5408AC08CEE663087B9</vt:lpwstr>
  </property>
</Properties>
</file>